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66925"/>
  <xr:revisionPtr revIDLastSave="0" documentId="13_ncr:1_{8F9C79D7-CB5F-4F97-A614-E7C6E6D204B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Phase 1" sheetId="1" r:id="rId1"/>
    <sheet name="Phase 2 " sheetId="2" r:id="rId2"/>
    <sheet name="Phase 3 " sheetId="3" r:id="rId3"/>
    <sheet name="Phase 4 " sheetId="4" r:id="rId4"/>
    <sheet name="Phase 5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3" l="1"/>
  <c r="I14" i="2"/>
  <c r="H14" i="2"/>
  <c r="J28" i="1"/>
  <c r="I28" i="1"/>
  <c r="H28" i="1"/>
  <c r="J13" i="4"/>
  <c r="J14" i="3"/>
  <c r="J14" i="2"/>
  <c r="F15" i="5" l="1"/>
  <c r="F14" i="4"/>
  <c r="F15" i="3"/>
  <c r="F15" i="2"/>
  <c r="F24" i="1" l="1"/>
  <c r="F11" i="1" l="1"/>
  <c r="F7" i="1"/>
  <c r="F29" i="1" l="1"/>
</calcChain>
</file>

<file path=xl/sharedStrings.xml><?xml version="1.0" encoding="utf-8"?>
<sst xmlns="http://schemas.openxmlformats.org/spreadsheetml/2006/main" count="248" uniqueCount="84">
  <si>
    <t>Compartment</t>
  </si>
  <si>
    <t>Main species</t>
  </si>
  <si>
    <t>Area size Ha</t>
  </si>
  <si>
    <t>Felling status</t>
  </si>
  <si>
    <t xml:space="preserve">3065  J, L, V, </t>
  </si>
  <si>
    <t>Ss</t>
  </si>
  <si>
    <t>Clear fell  CF</t>
  </si>
  <si>
    <t>3065 P&amp;H</t>
  </si>
  <si>
    <t>CF</t>
  </si>
  <si>
    <t>3065 A south, below oaks</t>
  </si>
  <si>
    <t>3065 S</t>
  </si>
  <si>
    <t>L</t>
  </si>
  <si>
    <t>3064  J</t>
  </si>
  <si>
    <t>SS NF</t>
  </si>
  <si>
    <t xml:space="preserve">3063  H </t>
  </si>
  <si>
    <t>NS &amp; NF</t>
  </si>
  <si>
    <t>Thin  90%</t>
  </si>
  <si>
    <t>notes</t>
  </si>
  <si>
    <t xml:space="preserve">3064  F  </t>
  </si>
  <si>
    <t xml:space="preserve">3064  I  </t>
  </si>
  <si>
    <t>3064 D south</t>
  </si>
  <si>
    <t xml:space="preserve"> 3064 D   north</t>
  </si>
  <si>
    <t xml:space="preserve">3063 A </t>
  </si>
  <si>
    <t>SP</t>
  </si>
  <si>
    <t>thin 10% plus  winblow</t>
  </si>
  <si>
    <t>3063 G</t>
  </si>
  <si>
    <t>thin up to 50%</t>
  </si>
  <si>
    <t>retain perimter of NF &amp;SP</t>
  </si>
  <si>
    <t>retain core NF &amp; SP area</t>
  </si>
  <si>
    <t xml:space="preserve">NS </t>
  </si>
  <si>
    <t>3062 D</t>
  </si>
  <si>
    <t>DF  NS</t>
  </si>
  <si>
    <t>thin 90%</t>
  </si>
  <si>
    <t>3062 L</t>
  </si>
  <si>
    <t>cf</t>
  </si>
  <si>
    <t>3062 H</t>
  </si>
  <si>
    <t>NS</t>
  </si>
  <si>
    <t>thin 50%</t>
  </si>
  <si>
    <t xml:space="preserve">retain largest wind firm trees </t>
  </si>
  <si>
    <t>retain 15m wide  strip along SP edge to ditch</t>
  </si>
  <si>
    <t>3065 A  west</t>
  </si>
  <si>
    <t>ss</t>
  </si>
  <si>
    <t>thin</t>
  </si>
  <si>
    <t xml:space="preserve">3065 E  </t>
  </si>
  <si>
    <t xml:space="preserve">3964 K </t>
  </si>
  <si>
    <t xml:space="preserve">3064 G </t>
  </si>
  <si>
    <t xml:space="preserve">3064 E </t>
  </si>
  <si>
    <t xml:space="preserve">3065 F </t>
  </si>
  <si>
    <t>windblow only</t>
  </si>
  <si>
    <t>Vol felled</t>
  </si>
  <si>
    <t>retain NF &amp; SP N &amp; S edges</t>
  </si>
  <si>
    <t xml:space="preserve">Phase 1  felling status, volumes and income </t>
  </si>
  <si>
    <t>wb  clearance</t>
  </si>
  <si>
    <t>hub, amenity, FF / new BL</t>
  </si>
  <si>
    <t xml:space="preserve">Thin </t>
  </si>
  <si>
    <t>3062 C</t>
  </si>
  <si>
    <t xml:space="preserve">thin </t>
  </si>
  <si>
    <t xml:space="preserve">3065 A  west </t>
  </si>
  <si>
    <t>vol felled</t>
  </si>
  <si>
    <t>3062 A</t>
  </si>
  <si>
    <t>West of drain plus below main track</t>
  </si>
  <si>
    <t>3065  A east</t>
  </si>
  <si>
    <t>Cf</t>
  </si>
  <si>
    <t xml:space="preserve">  for hazel</t>
  </si>
  <si>
    <t>3063 E</t>
  </si>
  <si>
    <t>sp</t>
  </si>
  <si>
    <t>Thin 1/3</t>
  </si>
  <si>
    <t>thin 1/3</t>
  </si>
  <si>
    <t>3065 O</t>
  </si>
  <si>
    <t xml:space="preserve">needs ground proofed </t>
  </si>
  <si>
    <t xml:space="preserve">Phase 2  felling status, volumes and income </t>
  </si>
  <si>
    <t xml:space="preserve">Phase 3  felling status, volumes and income </t>
  </si>
  <si>
    <t>Phase 5 felling status, volumes and income</t>
  </si>
  <si>
    <t>fell remaning 60 mature ss trees, and retain the large SS tree adjacent to NF. ( largest tee in wood)</t>
  </si>
  <si>
    <t xml:space="preserve">Phase 4  felling status, volumes and income </t>
  </si>
  <si>
    <t>SRW vol</t>
  </si>
  <si>
    <t>logs  vol</t>
  </si>
  <si>
    <t>vol combined</t>
  </si>
  <si>
    <t>srw @ 24.2%     logs @ 75.8%</t>
  </si>
  <si>
    <t xml:space="preserve"> SRW vol</t>
  </si>
  <si>
    <t>at £35</t>
  </si>
  <si>
    <t>at £70</t>
  </si>
  <si>
    <t>at £40</t>
  </si>
  <si>
    <t xml:space="preserve">Taymount Wood felling phases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</si>
</sst>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#,##0.0"/>
  </numFmts>
  <fonts count="2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9" fillId="0" borderId="0" xfId="0" applyFont="1"/>
    <xf numFmtId="0" fontId="19" fillId="2" borderId="0" xfId="0" applyFont="1" applyFill="1"/>
    <xf numFmtId="0" fontId="0" fillId="2" borderId="0" xfId="0" applyFill="1"/>
    <xf numFmtId="0" fontId="0" fillId="2" borderId="6" xfId="0" applyFill="1" applyBorder="1"/>
    <xf numFmtId="0" fontId="0" fillId="2" borderId="3" xfId="0" applyFill="1" applyBorder="1"/>
    <xf numFmtId="0" fontId="0" fillId="2" borderId="4" xfId="0" applyFill="1" applyBorder="1"/>
    <xf numFmtId="0" fontId="17" fillId="2" borderId="15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10" fillId="2" borderId="15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0" fillId="2" borderId="1" xfId="0" applyFill="1" applyBorder="1"/>
    <xf numFmtId="0" fontId="14" fillId="2" borderId="15" xfId="0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12" fillId="2" borderId="15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0" fillId="2" borderId="15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0" fillId="2" borderId="8" xfId="0" applyFill="1" applyBorder="1"/>
    <xf numFmtId="0" fontId="0" fillId="2" borderId="7" xfId="0" applyFill="1" applyBorder="1" applyAlignment="1">
      <alignment wrapText="1"/>
    </xf>
    <xf numFmtId="164" fontId="18" fillId="2" borderId="1" xfId="0" applyNumberFormat="1" applyFont="1" applyFill="1" applyBorder="1" applyAlignment="1">
      <alignment wrapText="1"/>
    </xf>
    <xf numFmtId="0" fontId="18" fillId="2" borderId="1" xfId="0" applyFont="1" applyFill="1" applyBorder="1"/>
    <xf numFmtId="0" fontId="0" fillId="2" borderId="12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17" fillId="2" borderId="15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164" fontId="0" fillId="2" borderId="1" xfId="0" applyNumberFormat="1" applyFill="1" applyBorder="1"/>
    <xf numFmtId="164" fontId="0" fillId="2" borderId="0" xfId="0" applyNumberFormat="1" applyFill="1"/>
    <xf numFmtId="0" fontId="16" fillId="2" borderId="1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4" fillId="2" borderId="15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 wrapText="1"/>
    </xf>
    <xf numFmtId="0" fontId="0" fillId="2" borderId="7" xfId="0" applyFill="1" applyBorder="1"/>
    <xf numFmtId="0" fontId="0" fillId="2" borderId="16" xfId="0" applyFill="1" applyBorder="1"/>
    <xf numFmtId="0" fontId="0" fillId="2" borderId="17" xfId="0" applyFill="1" applyBorder="1"/>
    <xf numFmtId="164" fontId="18" fillId="2" borderId="17" xfId="0" applyNumberFormat="1" applyFont="1" applyFill="1" applyBorder="1"/>
    <xf numFmtId="164" fontId="18" fillId="2" borderId="1" xfId="0" applyNumberFormat="1" applyFont="1" applyFill="1" applyBorder="1"/>
    <xf numFmtId="6" fontId="18" fillId="2" borderId="1" xfId="0" applyNumberFormat="1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17" fillId="2" borderId="13" xfId="0" applyFont="1" applyFill="1" applyBorder="1" applyAlignment="1">
      <alignment wrapText="1"/>
    </xf>
    <xf numFmtId="0" fontId="17" fillId="2" borderId="14" xfId="0" applyFont="1" applyFill="1" applyBorder="1" applyAlignment="1">
      <alignment wrapText="1"/>
    </xf>
    <xf numFmtId="0" fontId="20" fillId="2" borderId="1" xfId="0" applyFont="1" applyFill="1" applyBorder="1"/>
    <xf numFmtId="0" fontId="19" fillId="2" borderId="6" xfId="0" applyFont="1" applyFill="1" applyBorder="1"/>
    <xf numFmtId="0" fontId="19" fillId="2" borderId="3" xfId="0" applyFont="1" applyFill="1" applyBorder="1"/>
    <xf numFmtId="0" fontId="19" fillId="2" borderId="7" xfId="0" applyFont="1" applyFill="1" applyBorder="1"/>
    <xf numFmtId="0" fontId="19" fillId="2" borderId="1" xfId="0" applyFont="1" applyFill="1" applyBorder="1"/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wrapText="1"/>
    </xf>
    <xf numFmtId="0" fontId="0" fillId="2" borderId="16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18" fillId="2" borderId="0" xfId="0" applyFont="1" applyFill="1"/>
    <xf numFmtId="0" fontId="0" fillId="2" borderId="2" xfId="0" applyFill="1" applyBorder="1"/>
    <xf numFmtId="0" fontId="3" fillId="2" borderId="8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6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top" wrapText="1"/>
    </xf>
    <xf numFmtId="0" fontId="21" fillId="3" borderId="1" xfId="0" applyFont="1" applyFill="1" applyBorder="1" applyAlignment="1">
      <alignment vertical="top" wrapText="1"/>
    </xf>
    <xf numFmtId="0" fontId="20" fillId="3" borderId="0" xfId="0" applyFont="1" applyFill="1"/>
    <xf numFmtId="6" fontId="18" fillId="3" borderId="1" xfId="0" applyNumberFormat="1" applyFont="1" applyFill="1" applyBorder="1"/>
    <xf numFmtId="0" fontId="20" fillId="2" borderId="8" xfId="0" applyFont="1" applyFill="1" applyBorder="1"/>
    <xf numFmtId="0" fontId="21" fillId="2" borderId="8" xfId="0" applyFont="1" applyFill="1" applyBorder="1"/>
    <xf numFmtId="6" fontId="18" fillId="2" borderId="5" xfId="0" applyNumberFormat="1" applyFont="1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3" borderId="3" xfId="0" applyFill="1" applyBorder="1"/>
    <xf numFmtId="0" fontId="0" fillId="3" borderId="2" xfId="0" applyFill="1" applyBorder="1"/>
    <xf numFmtId="0" fontId="0" fillId="2" borderId="3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6" fontId="0" fillId="2" borderId="2" xfId="0" applyNumberFormat="1" applyFill="1" applyBorder="1"/>
    <xf numFmtId="6" fontId="21" fillId="2" borderId="1" xfId="0" applyNumberFormat="1" applyFont="1" applyFill="1" applyBorder="1"/>
    <xf numFmtId="0" fontId="21" fillId="2" borderId="1" xfId="0" applyFont="1" applyFill="1" applyBorder="1"/>
    <xf numFmtId="2" fontId="19" fillId="2" borderId="0" xfId="0" applyNumberFormat="1" applyFont="1" applyFill="1"/>
    <xf numFmtId="2" fontId="0" fillId="2" borderId="0" xfId="0" applyNumberFormat="1" applyFill="1"/>
    <xf numFmtId="2" fontId="0" fillId="2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/>
    <xf numFmtId="2" fontId="20" fillId="2" borderId="1" xfId="0" applyNumberFormat="1" applyFont="1" applyFill="1" applyBorder="1"/>
    <xf numFmtId="2" fontId="0" fillId="0" borderId="0" xfId="0" applyNumberFormat="1"/>
    <xf numFmtId="2" fontId="0" fillId="2" borderId="8" xfId="0" applyNumberFormat="1" applyFill="1" applyBorder="1" applyAlignment="1">
      <alignment horizontal="center" vertical="center" wrapText="1"/>
    </xf>
    <xf numFmtId="2" fontId="0" fillId="2" borderId="8" xfId="0" applyNumberFormat="1" applyFill="1" applyBorder="1"/>
    <xf numFmtId="2" fontId="20" fillId="2" borderId="8" xfId="0" applyNumberFormat="1" applyFont="1" applyFill="1" applyBorder="1"/>
    <xf numFmtId="8" fontId="0" fillId="2" borderId="0" xfId="0" applyNumberFormat="1" applyFill="1"/>
    <xf numFmtId="2" fontId="18" fillId="2" borderId="0" xfId="0" applyNumberFormat="1" applyFont="1" applyFill="1"/>
    <xf numFmtId="8" fontId="18" fillId="2" borderId="0" xfId="0" applyNumberFormat="1" applyFont="1" applyFill="1"/>
    <xf numFmtId="0" fontId="0" fillId="2" borderId="18" xfId="0" applyFill="1" applyBorder="1"/>
    <xf numFmtId="2" fontId="21" fillId="2" borderId="0" xfId="0" applyNumberFormat="1" applyFont="1" applyFill="1"/>
    <xf numFmtId="0" fontId="21" fillId="2" borderId="0" xfId="0" applyFont="1" applyFill="1"/>
    <xf numFmtId="6" fontId="18" fillId="2" borderId="0" xfId="0" applyNumberFormat="1" applyFont="1" applyFill="1"/>
    <xf numFmtId="6" fontId="21" fillId="2" borderId="0" xfId="0" applyNumberFormat="1" applyFont="1" applyFill="1"/>
    <xf numFmtId="6" fontId="0" fillId="2" borderId="0" xfId="0" applyNumberFormat="1" applyFill="1"/>
    <xf numFmtId="0" fontId="1" fillId="2" borderId="1" xfId="0" applyFont="1" applyFill="1" applyBorder="1" applyAlignment="1">
      <alignment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ES1\Local%20Settings\Temporary%20Internet%20Files\Content.IE5\HR63MZFP\Taymount%20Production%20Forecast%20Dec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Component Volume"/>
      <sheetName val="Coupe Volume"/>
      <sheetName val="Average Annual Product"/>
      <sheetName val="Yield tables"/>
      <sheetName val="Crop development"/>
      <sheetName val="Component Volume species"/>
      <sheetName val="Cr. Dev. By Comp"/>
      <sheetName val="Sub-comp. prescriptions"/>
      <sheetName val="Sheet5"/>
      <sheetName val="Sheet7"/>
      <sheetName val="Stocking density"/>
      <sheetName val="Sheet6"/>
      <sheetName val="Cr. Dev. Spp"/>
      <sheetName val="Sheet3"/>
      <sheetName val="Sheet4"/>
      <sheetName val="Harvest by SC"/>
      <sheetName val="Optimum increment"/>
      <sheetName val="Historic  increment"/>
      <sheetName val="SUMMARY"/>
      <sheetName val="Increment"/>
      <sheetName val="Area distribution"/>
      <sheetName val="Summary period 1"/>
      <sheetName val="WSWG data original"/>
      <sheetName val="Sheet1"/>
      <sheetName val="WSWG data reorde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8">
          <cell r="AC8">
            <v>4.3178978102189784</v>
          </cell>
        </row>
        <row r="103">
          <cell r="AC103">
            <v>293.8649152542373</v>
          </cell>
        </row>
        <row r="104">
          <cell r="AC104">
            <v>12.665254237288135</v>
          </cell>
        </row>
        <row r="212">
          <cell r="AC212">
            <v>147.52443478260869</v>
          </cell>
        </row>
        <row r="269">
          <cell r="AC269">
            <v>119.37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0"/>
  <sheetViews>
    <sheetView tabSelected="1" zoomScale="130" zoomScaleNormal="130" workbookViewId="0"/>
  </sheetViews>
  <sheetFormatPr defaultColWidth="11" defaultRowHeight="15.6" x14ac:dyDescent="0.3"/>
  <cols>
    <col min="1" max="1" width="20.5" customWidth="1"/>
    <col min="2" max="2" width="12.09765625" customWidth="1"/>
    <col min="3" max="3" width="11.3984375" customWidth="1"/>
    <col min="4" max="4" width="12" customWidth="1"/>
    <col min="5" max="5" width="24.8984375" customWidth="1"/>
    <col min="7" max="7" width="5" customWidth="1"/>
    <col min="8" max="8" width="11" style="99"/>
    <col min="9" max="9" width="11.69921875" style="99" customWidth="1"/>
    <col min="12" max="12" width="11.3984375" bestFit="1" customWidth="1"/>
  </cols>
  <sheetData>
    <row r="1" spans="1:14" s="2" customFormat="1" x14ac:dyDescent="0.3">
      <c r="A1" s="2" t="s">
        <v>83</v>
      </c>
      <c r="H1" s="94"/>
      <c r="I1" s="94"/>
    </row>
    <row r="2" spans="1:14" s="3" customFormat="1" x14ac:dyDescent="0.3">
      <c r="A2" s="2" t="s">
        <v>51</v>
      </c>
      <c r="B2" s="2"/>
      <c r="C2" s="2"/>
      <c r="H2" s="95"/>
      <c r="I2" s="95"/>
    </row>
    <row r="3" spans="1:14" s="3" customFormat="1" x14ac:dyDescent="0.3">
      <c r="A3" s="4"/>
      <c r="B3" s="5"/>
      <c r="C3" s="5"/>
      <c r="D3" s="5"/>
      <c r="E3" s="5"/>
      <c r="F3" s="89"/>
      <c r="G3" s="113" t="s">
        <v>78</v>
      </c>
      <c r="H3" s="113"/>
      <c r="I3" s="114"/>
      <c r="J3" s="115"/>
      <c r="K3" s="115"/>
      <c r="L3" s="115"/>
    </row>
    <row r="4" spans="1:14" s="3" customFormat="1" x14ac:dyDescent="0.3">
      <c r="A4" s="30" t="s">
        <v>0</v>
      </c>
      <c r="B4" s="31" t="s">
        <v>1</v>
      </c>
      <c r="C4" s="31" t="s">
        <v>2</v>
      </c>
      <c r="D4" s="31" t="s">
        <v>3</v>
      </c>
      <c r="E4" s="32" t="s">
        <v>17</v>
      </c>
      <c r="F4" s="33" t="s">
        <v>49</v>
      </c>
      <c r="G4" s="77"/>
      <c r="H4" s="96" t="s">
        <v>75</v>
      </c>
      <c r="I4" s="100" t="s">
        <v>76</v>
      </c>
      <c r="J4" s="34" t="s">
        <v>79</v>
      </c>
      <c r="K4" s="34"/>
      <c r="L4" s="75"/>
      <c r="N4" s="35"/>
    </row>
    <row r="5" spans="1:14" s="3" customFormat="1" ht="23.1" customHeight="1" x14ac:dyDescent="0.3">
      <c r="A5" s="30" t="s">
        <v>4</v>
      </c>
      <c r="B5" s="31" t="s">
        <v>5</v>
      </c>
      <c r="C5" s="31">
        <v>2.5</v>
      </c>
      <c r="D5" s="31" t="s">
        <v>6</v>
      </c>
      <c r="E5" s="36" t="s">
        <v>53</v>
      </c>
      <c r="F5" s="37">
        <v>1072</v>
      </c>
      <c r="G5" s="78"/>
      <c r="H5" s="97">
        <v>259.42</v>
      </c>
      <c r="I5" s="101">
        <v>812.58</v>
      </c>
      <c r="J5" s="37"/>
      <c r="K5" s="37"/>
      <c r="L5" s="37"/>
      <c r="M5" s="38"/>
      <c r="N5" s="38"/>
    </row>
    <row r="6" spans="1:14" s="3" customFormat="1" x14ac:dyDescent="0.3">
      <c r="A6" s="30" t="s">
        <v>7</v>
      </c>
      <c r="B6" s="31" t="s">
        <v>5</v>
      </c>
      <c r="C6" s="31">
        <v>2.5</v>
      </c>
      <c r="D6" s="31" t="s">
        <v>8</v>
      </c>
      <c r="E6" s="39"/>
      <c r="F6" s="37">
        <v>960</v>
      </c>
      <c r="G6" s="78"/>
      <c r="H6" s="97">
        <v>232.32</v>
      </c>
      <c r="I6" s="101">
        <v>727.68</v>
      </c>
      <c r="J6" s="37"/>
      <c r="K6" s="37"/>
      <c r="L6" s="37"/>
      <c r="M6" s="38"/>
      <c r="N6" s="38"/>
    </row>
    <row r="7" spans="1:14" s="3" customFormat="1" ht="21" customHeight="1" x14ac:dyDescent="0.3">
      <c r="A7" s="30" t="s">
        <v>9</v>
      </c>
      <c r="B7" s="31" t="s">
        <v>5</v>
      </c>
      <c r="C7" s="31">
        <v>0.8</v>
      </c>
      <c r="D7" s="31" t="s">
        <v>8</v>
      </c>
      <c r="E7" s="31"/>
      <c r="F7" s="37">
        <f>'[1]Sub-comp. prescriptions'!$AC$212</f>
        <v>147.52443478260869</v>
      </c>
      <c r="G7" s="78"/>
      <c r="H7" s="97">
        <v>35.700000000000003</v>
      </c>
      <c r="I7" s="101">
        <v>111.81</v>
      </c>
      <c r="J7" s="37"/>
      <c r="K7" s="37"/>
      <c r="L7" s="37"/>
      <c r="M7" s="38"/>
      <c r="N7" s="38"/>
    </row>
    <row r="8" spans="1:14" s="3" customFormat="1" ht="21" customHeight="1" x14ac:dyDescent="0.3">
      <c r="A8" s="40" t="s">
        <v>40</v>
      </c>
      <c r="B8" s="41" t="s">
        <v>41</v>
      </c>
      <c r="C8" s="31">
        <v>3</v>
      </c>
      <c r="D8" s="41" t="s">
        <v>42</v>
      </c>
      <c r="E8" s="31"/>
      <c r="F8" s="37">
        <v>190</v>
      </c>
      <c r="G8" s="78"/>
      <c r="H8" s="97"/>
      <c r="I8" s="101"/>
      <c r="J8" s="37">
        <v>190</v>
      </c>
      <c r="K8" s="37"/>
      <c r="L8" s="37"/>
      <c r="M8" s="38"/>
      <c r="N8" s="38"/>
    </row>
    <row r="9" spans="1:14" s="3" customFormat="1" x14ac:dyDescent="0.3">
      <c r="A9" s="40" t="s">
        <v>43</v>
      </c>
      <c r="B9" s="41" t="s">
        <v>41</v>
      </c>
      <c r="C9" s="31">
        <v>4</v>
      </c>
      <c r="D9" s="36" t="s">
        <v>42</v>
      </c>
      <c r="E9" s="31"/>
      <c r="F9" s="37">
        <v>320</v>
      </c>
      <c r="G9" s="78"/>
      <c r="H9" s="97"/>
      <c r="I9" s="101"/>
      <c r="J9" s="37">
        <v>320</v>
      </c>
      <c r="K9" s="37"/>
      <c r="L9" s="37"/>
      <c r="M9" s="38"/>
      <c r="N9" s="38"/>
    </row>
    <row r="10" spans="1:14" s="3" customFormat="1" x14ac:dyDescent="0.3">
      <c r="A10" s="40" t="s">
        <v>47</v>
      </c>
      <c r="B10" s="42" t="s">
        <v>36</v>
      </c>
      <c r="C10" s="41">
        <v>0.5</v>
      </c>
      <c r="D10" s="36" t="s">
        <v>52</v>
      </c>
      <c r="E10" s="36" t="s">
        <v>48</v>
      </c>
      <c r="F10" s="37">
        <v>20</v>
      </c>
      <c r="G10" s="78"/>
      <c r="H10" s="97"/>
      <c r="I10" s="101">
        <v>15.16</v>
      </c>
      <c r="J10" s="37"/>
      <c r="K10" s="37"/>
      <c r="L10" s="37"/>
      <c r="M10" s="38"/>
      <c r="N10" s="38"/>
    </row>
    <row r="11" spans="1:14" s="3" customFormat="1" x14ac:dyDescent="0.3">
      <c r="A11" s="30" t="s">
        <v>10</v>
      </c>
      <c r="B11" s="31" t="s">
        <v>11</v>
      </c>
      <c r="C11" s="31">
        <v>0.8</v>
      </c>
      <c r="D11" s="31" t="s">
        <v>8</v>
      </c>
      <c r="E11" s="31"/>
      <c r="F11" s="37">
        <f>'[1]Sub-comp. prescriptions'!$AC$269</f>
        <v>119.37</v>
      </c>
      <c r="G11" s="79"/>
      <c r="H11" s="97">
        <v>28.89</v>
      </c>
      <c r="I11" s="101">
        <v>90.51</v>
      </c>
      <c r="J11" s="37"/>
      <c r="K11" s="37"/>
      <c r="L11" s="37"/>
      <c r="M11" s="38"/>
      <c r="N11" s="38"/>
    </row>
    <row r="12" spans="1:14" s="3" customFormat="1" ht="57.6" x14ac:dyDescent="0.3">
      <c r="A12" s="43" t="s">
        <v>68</v>
      </c>
      <c r="B12" s="42" t="s">
        <v>41</v>
      </c>
      <c r="C12" s="42">
        <v>0.5</v>
      </c>
      <c r="D12" s="42" t="s">
        <v>34</v>
      </c>
      <c r="E12" s="44" t="s">
        <v>73</v>
      </c>
      <c r="F12" s="37">
        <v>60</v>
      </c>
      <c r="G12" s="79"/>
      <c r="H12" s="97">
        <v>14.52</v>
      </c>
      <c r="I12" s="101">
        <v>45.48</v>
      </c>
      <c r="J12" s="37"/>
      <c r="K12" s="37"/>
      <c r="L12" s="37"/>
      <c r="M12" s="38"/>
      <c r="N12" s="38"/>
    </row>
    <row r="13" spans="1:14" s="3" customFormat="1" ht="28.8" x14ac:dyDescent="0.3">
      <c r="A13" s="45" t="s">
        <v>21</v>
      </c>
      <c r="B13" s="31" t="s">
        <v>15</v>
      </c>
      <c r="C13" s="46">
        <v>1</v>
      </c>
      <c r="D13" s="31" t="s">
        <v>16</v>
      </c>
      <c r="E13" s="47" t="s">
        <v>39</v>
      </c>
      <c r="F13" s="37">
        <v>190</v>
      </c>
      <c r="G13" s="78"/>
      <c r="H13" s="97">
        <v>45.98</v>
      </c>
      <c r="I13" s="101">
        <v>144.02000000000001</v>
      </c>
      <c r="J13" s="16"/>
      <c r="K13" s="16"/>
      <c r="L13" s="16"/>
      <c r="M13" s="38"/>
    </row>
    <row r="14" spans="1:14" s="3" customFormat="1" ht="21.9" customHeight="1" x14ac:dyDescent="0.3">
      <c r="A14" s="45" t="s">
        <v>20</v>
      </c>
      <c r="B14" s="46" t="s">
        <v>15</v>
      </c>
      <c r="C14" s="31">
        <v>1</v>
      </c>
      <c r="D14" s="48" t="s">
        <v>66</v>
      </c>
      <c r="E14" s="31"/>
      <c r="F14" s="37">
        <v>57</v>
      </c>
      <c r="G14" s="78"/>
      <c r="H14" s="97">
        <v>13.79</v>
      </c>
      <c r="I14" s="101">
        <v>43.21</v>
      </c>
      <c r="J14" s="16"/>
      <c r="K14" s="16"/>
      <c r="L14" s="16"/>
      <c r="M14" s="38"/>
    </row>
    <row r="15" spans="1:14" s="3" customFormat="1" x14ac:dyDescent="0.3">
      <c r="A15" s="40" t="s">
        <v>46</v>
      </c>
      <c r="B15" s="41" t="s">
        <v>41</v>
      </c>
      <c r="C15" s="31">
        <v>4</v>
      </c>
      <c r="D15" s="49" t="s">
        <v>42</v>
      </c>
      <c r="E15" s="31"/>
      <c r="F15" s="37">
        <v>200</v>
      </c>
      <c r="G15" s="78"/>
      <c r="H15" s="97"/>
      <c r="I15" s="101"/>
      <c r="J15" s="16">
        <v>200</v>
      </c>
      <c r="K15" s="16"/>
      <c r="L15" s="16"/>
      <c r="M15" s="38"/>
    </row>
    <row r="16" spans="1:14" s="3" customFormat="1" x14ac:dyDescent="0.3">
      <c r="A16" s="40" t="s">
        <v>45</v>
      </c>
      <c r="B16" s="41" t="s">
        <v>41</v>
      </c>
      <c r="C16" s="31">
        <v>2.2999999999999998</v>
      </c>
      <c r="D16" s="36" t="s">
        <v>42</v>
      </c>
      <c r="E16" s="31"/>
      <c r="F16" s="37">
        <v>184</v>
      </c>
      <c r="G16" s="78"/>
      <c r="H16" s="97"/>
      <c r="I16" s="101"/>
      <c r="J16" s="16">
        <v>184</v>
      </c>
      <c r="K16" s="16"/>
      <c r="L16" s="16"/>
      <c r="M16" s="38"/>
    </row>
    <row r="17" spans="1:14" s="3" customFormat="1" ht="33" customHeight="1" x14ac:dyDescent="0.3">
      <c r="A17" s="45" t="s">
        <v>18</v>
      </c>
      <c r="B17" s="31" t="s">
        <v>5</v>
      </c>
      <c r="C17" s="31">
        <v>1.5</v>
      </c>
      <c r="D17" s="31" t="s">
        <v>8</v>
      </c>
      <c r="E17" s="36" t="s">
        <v>50</v>
      </c>
      <c r="F17" s="37">
        <v>255</v>
      </c>
      <c r="G17" s="78"/>
      <c r="H17" s="97">
        <v>61.71</v>
      </c>
      <c r="I17" s="101">
        <v>193.29</v>
      </c>
      <c r="J17" s="37"/>
      <c r="K17" s="37"/>
      <c r="L17" s="37"/>
      <c r="M17" s="38"/>
      <c r="N17" s="38"/>
    </row>
    <row r="18" spans="1:14" s="3" customFormat="1" ht="30.75" customHeight="1" x14ac:dyDescent="0.3">
      <c r="A18" s="45" t="s">
        <v>19</v>
      </c>
      <c r="B18" s="31" t="s">
        <v>13</v>
      </c>
      <c r="C18" s="31">
        <v>3</v>
      </c>
      <c r="D18" s="31" t="s">
        <v>8</v>
      </c>
      <c r="E18" s="46" t="s">
        <v>27</v>
      </c>
      <c r="F18" s="37">
        <v>510</v>
      </c>
      <c r="G18" s="78"/>
      <c r="H18" s="97">
        <v>123.42</v>
      </c>
      <c r="I18" s="101">
        <v>386.58</v>
      </c>
      <c r="J18" s="37"/>
      <c r="K18" s="37"/>
      <c r="L18" s="37"/>
      <c r="M18" s="38"/>
      <c r="N18" s="38"/>
    </row>
    <row r="19" spans="1:14" s="3" customFormat="1" x14ac:dyDescent="0.3">
      <c r="A19" s="45" t="s">
        <v>12</v>
      </c>
      <c r="B19" s="31" t="s">
        <v>13</v>
      </c>
      <c r="C19" s="31">
        <v>0.6</v>
      </c>
      <c r="D19" s="31" t="s">
        <v>8</v>
      </c>
      <c r="E19" s="46" t="s">
        <v>28</v>
      </c>
      <c r="F19" s="37">
        <v>102</v>
      </c>
      <c r="G19" s="78"/>
      <c r="H19" s="97">
        <v>24.68</v>
      </c>
      <c r="I19" s="101">
        <v>77.319999999999993</v>
      </c>
      <c r="J19" s="37"/>
      <c r="K19" s="37"/>
      <c r="L19" s="37"/>
      <c r="M19" s="38"/>
      <c r="N19" s="38"/>
    </row>
    <row r="20" spans="1:14" s="3" customFormat="1" x14ac:dyDescent="0.3">
      <c r="A20" s="40" t="s">
        <v>44</v>
      </c>
      <c r="B20" s="41" t="s">
        <v>41</v>
      </c>
      <c r="C20" s="31">
        <v>0.7</v>
      </c>
      <c r="D20" s="41" t="s">
        <v>42</v>
      </c>
      <c r="E20" s="31"/>
      <c r="F20" s="37">
        <v>42</v>
      </c>
      <c r="G20" s="78"/>
      <c r="H20" s="97"/>
      <c r="I20" s="101"/>
      <c r="J20" s="16">
        <v>42</v>
      </c>
      <c r="K20" s="16"/>
      <c r="L20" s="16"/>
      <c r="M20" s="38"/>
    </row>
    <row r="21" spans="1:14" s="3" customFormat="1" ht="28.8" x14ac:dyDescent="0.3">
      <c r="A21" s="45" t="s">
        <v>22</v>
      </c>
      <c r="B21" s="46" t="s">
        <v>23</v>
      </c>
      <c r="C21" s="46">
        <v>5</v>
      </c>
      <c r="D21" s="46" t="s">
        <v>24</v>
      </c>
      <c r="E21" s="31"/>
      <c r="F21" s="37">
        <v>281</v>
      </c>
      <c r="G21" s="78"/>
      <c r="H21" s="97">
        <v>68</v>
      </c>
      <c r="I21" s="101">
        <v>213</v>
      </c>
      <c r="J21" s="16"/>
      <c r="K21" s="16"/>
      <c r="L21" s="16"/>
      <c r="M21" s="38"/>
    </row>
    <row r="22" spans="1:14" s="3" customFormat="1" x14ac:dyDescent="0.3">
      <c r="A22" s="50" t="s">
        <v>64</v>
      </c>
      <c r="B22" s="48" t="s">
        <v>65</v>
      </c>
      <c r="C22" s="31">
        <v>1.7</v>
      </c>
      <c r="D22" s="48" t="s">
        <v>67</v>
      </c>
      <c r="E22" s="31"/>
      <c r="F22" s="37">
        <v>40</v>
      </c>
      <c r="G22" s="78"/>
      <c r="H22" s="97">
        <v>9.68</v>
      </c>
      <c r="I22" s="101">
        <v>30.32</v>
      </c>
      <c r="J22" s="16"/>
      <c r="K22" s="16"/>
      <c r="L22" s="16"/>
      <c r="M22" s="38"/>
    </row>
    <row r="23" spans="1:14" s="3" customFormat="1" x14ac:dyDescent="0.3">
      <c r="A23" s="45" t="s">
        <v>25</v>
      </c>
      <c r="B23" s="46" t="s">
        <v>29</v>
      </c>
      <c r="C23" s="46">
        <v>1.2</v>
      </c>
      <c r="D23" s="46" t="s">
        <v>26</v>
      </c>
      <c r="E23" s="112" t="s">
        <v>69</v>
      </c>
      <c r="F23" s="37">
        <v>100</v>
      </c>
      <c r="G23" s="78"/>
      <c r="H23" s="97">
        <v>24.2</v>
      </c>
      <c r="I23" s="101">
        <v>75.8</v>
      </c>
      <c r="J23" s="16"/>
      <c r="K23" s="16"/>
      <c r="L23" s="16"/>
      <c r="M23" s="38"/>
    </row>
    <row r="24" spans="1:14" s="3" customFormat="1" ht="33" customHeight="1" x14ac:dyDescent="0.3">
      <c r="A24" s="30" t="s">
        <v>14</v>
      </c>
      <c r="B24" s="31" t="s">
        <v>11</v>
      </c>
      <c r="C24" s="31">
        <v>1.1000000000000001</v>
      </c>
      <c r="D24" s="31" t="s">
        <v>8</v>
      </c>
      <c r="E24" s="31"/>
      <c r="F24" s="37">
        <f>'[1]Sub-comp. prescriptions'!$AC$103+'[1]Sub-comp. prescriptions'!$AC$104</f>
        <v>306.53016949152544</v>
      </c>
      <c r="G24" s="78"/>
      <c r="H24" s="97">
        <v>74.17</v>
      </c>
      <c r="I24" s="101">
        <v>232.33</v>
      </c>
      <c r="J24" s="37"/>
      <c r="K24" s="37"/>
      <c r="L24" s="103"/>
      <c r="M24" s="38"/>
      <c r="N24" s="38"/>
    </row>
    <row r="25" spans="1:14" s="3" customFormat="1" x14ac:dyDescent="0.3">
      <c r="A25" s="51" t="s">
        <v>30</v>
      </c>
      <c r="B25" s="47" t="s">
        <v>31</v>
      </c>
      <c r="C25" s="31">
        <v>2.8</v>
      </c>
      <c r="D25" s="47" t="s">
        <v>32</v>
      </c>
      <c r="E25" s="47" t="s">
        <v>38</v>
      </c>
      <c r="F25" s="37">
        <v>1000</v>
      </c>
      <c r="G25" s="78"/>
      <c r="H25" s="97">
        <v>242</v>
      </c>
      <c r="I25" s="101">
        <v>758</v>
      </c>
      <c r="J25" s="16"/>
      <c r="K25" s="16"/>
      <c r="L25" s="95"/>
      <c r="M25" s="38"/>
    </row>
    <row r="26" spans="1:14" s="3" customFormat="1" x14ac:dyDescent="0.3">
      <c r="A26" s="51" t="s">
        <v>35</v>
      </c>
      <c r="B26" s="47" t="s">
        <v>36</v>
      </c>
      <c r="C26" s="47">
        <v>0.32</v>
      </c>
      <c r="D26" s="47" t="s">
        <v>37</v>
      </c>
      <c r="E26" s="16"/>
      <c r="F26" s="37">
        <v>70</v>
      </c>
      <c r="G26" s="78"/>
      <c r="H26" s="97">
        <v>16.940000000000001</v>
      </c>
      <c r="I26" s="101">
        <v>53.06</v>
      </c>
      <c r="J26" s="16"/>
      <c r="L26" s="95"/>
    </row>
    <row r="27" spans="1:14" s="3" customFormat="1" x14ac:dyDescent="0.3">
      <c r="A27" s="51" t="s">
        <v>33</v>
      </c>
      <c r="B27" s="47" t="s">
        <v>11</v>
      </c>
      <c r="C27" s="47">
        <v>0.6</v>
      </c>
      <c r="D27" s="47" t="s">
        <v>34</v>
      </c>
      <c r="E27" s="37"/>
      <c r="F27" s="37">
        <v>80</v>
      </c>
      <c r="G27" s="78"/>
      <c r="H27" s="97">
        <v>19.36</v>
      </c>
      <c r="I27" s="101">
        <v>60.64</v>
      </c>
      <c r="K27" s="92"/>
      <c r="L27" s="93"/>
      <c r="M27" s="38"/>
    </row>
    <row r="28" spans="1:14" s="3" customFormat="1" x14ac:dyDescent="0.3">
      <c r="A28" s="52"/>
      <c r="B28" s="16"/>
      <c r="C28" s="16"/>
      <c r="D28" s="16"/>
      <c r="E28" s="16"/>
      <c r="G28" s="80"/>
      <c r="H28" s="98">
        <f>SUM(H5:H27)</f>
        <v>1294.78</v>
      </c>
      <c r="I28" s="102">
        <f>SUM(I5:I27)</f>
        <v>4070.7900000000004</v>
      </c>
      <c r="J28" s="37">
        <f>SUM(J7:J26)</f>
        <v>936</v>
      </c>
      <c r="K28" s="92"/>
      <c r="L28" s="93"/>
    </row>
    <row r="29" spans="1:14" s="3" customFormat="1" ht="16.2" thickBot="1" x14ac:dyDescent="0.35">
      <c r="A29" s="53"/>
      <c r="B29" s="54"/>
      <c r="C29" s="54"/>
      <c r="D29" s="54"/>
      <c r="E29" s="55"/>
      <c r="F29" s="56">
        <f>SUM(F5:F27)</f>
        <v>6306.4246042741343</v>
      </c>
      <c r="G29" s="81"/>
      <c r="H29" s="97" t="s">
        <v>80</v>
      </c>
      <c r="I29" s="101" t="s">
        <v>81</v>
      </c>
      <c r="J29" s="16" t="s">
        <v>82</v>
      </c>
      <c r="K29" s="92"/>
      <c r="L29" s="93"/>
    </row>
    <row r="30" spans="1:14" s="3" customFormat="1" x14ac:dyDescent="0.3">
      <c r="A30" s="58"/>
      <c r="B30" s="59"/>
      <c r="C30" s="59"/>
      <c r="D30" s="59"/>
      <c r="E30" s="60"/>
      <c r="F30" s="52"/>
      <c r="G30" s="52"/>
      <c r="H30" s="101">
        <v>45317.3</v>
      </c>
      <c r="I30" s="95">
        <v>284955.3</v>
      </c>
      <c r="J30" s="103">
        <v>37440</v>
      </c>
      <c r="K30" s="104"/>
      <c r="L30" s="105">
        <v>367712.6</v>
      </c>
    </row>
    <row r="31" spans="1:14" s="3" customFormat="1" x14ac:dyDescent="0.3">
      <c r="G31" s="106"/>
      <c r="H31" s="107"/>
      <c r="I31" s="107"/>
      <c r="J31" s="108"/>
      <c r="K31" s="109"/>
    </row>
    <row r="32" spans="1:14" s="3" customFormat="1" x14ac:dyDescent="0.3">
      <c r="H32" s="107"/>
      <c r="I32" s="107"/>
      <c r="J32" s="110"/>
      <c r="L32" s="109"/>
    </row>
    <row r="33" spans="2:9" s="3" customFormat="1" x14ac:dyDescent="0.3">
      <c r="H33" s="95"/>
      <c r="I33" s="95"/>
    </row>
    <row r="34" spans="2:9" s="3" customFormat="1" x14ac:dyDescent="0.3">
      <c r="H34" s="95"/>
      <c r="I34" s="95"/>
    </row>
    <row r="35" spans="2:9" s="3" customFormat="1" x14ac:dyDescent="0.3">
      <c r="B35" s="3">
        <v>33</v>
      </c>
      <c r="H35" s="95"/>
      <c r="I35" s="95"/>
    </row>
    <row r="36" spans="2:9" s="3" customFormat="1" x14ac:dyDescent="0.3">
      <c r="H36" s="95"/>
      <c r="I36" s="95"/>
    </row>
    <row r="37" spans="2:9" s="3" customFormat="1" x14ac:dyDescent="0.3">
      <c r="H37" s="95"/>
      <c r="I37" s="95"/>
    </row>
    <row r="38" spans="2:9" s="3" customFormat="1" x14ac:dyDescent="0.3">
      <c r="H38" s="95"/>
      <c r="I38" s="95"/>
    </row>
    <row r="39" spans="2:9" s="3" customFormat="1" x14ac:dyDescent="0.3">
      <c r="H39" s="95"/>
      <c r="I39" s="95"/>
    </row>
    <row r="40" spans="2:9" s="3" customFormat="1" x14ac:dyDescent="0.3">
      <c r="H40" s="95"/>
      <c r="I40" s="95"/>
    </row>
    <row r="41" spans="2:9" s="3" customFormat="1" x14ac:dyDescent="0.3">
      <c r="H41" s="95"/>
      <c r="I41" s="95"/>
    </row>
    <row r="42" spans="2:9" s="3" customFormat="1" x14ac:dyDescent="0.3">
      <c r="H42" s="95"/>
      <c r="I42" s="95"/>
    </row>
    <row r="43" spans="2:9" s="3" customFormat="1" x14ac:dyDescent="0.3">
      <c r="H43" s="95"/>
      <c r="I43" s="95"/>
    </row>
    <row r="44" spans="2:9" s="3" customFormat="1" x14ac:dyDescent="0.3">
      <c r="H44" s="95"/>
      <c r="I44" s="95"/>
    </row>
    <row r="45" spans="2:9" s="3" customFormat="1" x14ac:dyDescent="0.3">
      <c r="H45" s="95"/>
      <c r="I45" s="95"/>
    </row>
    <row r="46" spans="2:9" s="3" customFormat="1" x14ac:dyDescent="0.3">
      <c r="H46" s="95"/>
      <c r="I46" s="95"/>
    </row>
    <row r="47" spans="2:9" s="3" customFormat="1" x14ac:dyDescent="0.3">
      <c r="H47" s="95"/>
      <c r="I47" s="95"/>
    </row>
    <row r="48" spans="2:9" s="3" customFormat="1" x14ac:dyDescent="0.3">
      <c r="H48" s="95"/>
      <c r="I48" s="95"/>
    </row>
    <row r="49" spans="8:9" s="3" customFormat="1" x14ac:dyDescent="0.3">
      <c r="H49" s="95"/>
      <c r="I49" s="95"/>
    </row>
    <row r="50" spans="8:9" s="3" customFormat="1" x14ac:dyDescent="0.3">
      <c r="H50" s="95"/>
      <c r="I50" s="95"/>
    </row>
    <row r="51" spans="8:9" s="3" customFormat="1" x14ac:dyDescent="0.3">
      <c r="H51" s="95"/>
      <c r="I51" s="95"/>
    </row>
    <row r="52" spans="8:9" s="3" customFormat="1" x14ac:dyDescent="0.3">
      <c r="H52" s="95"/>
      <c r="I52" s="95"/>
    </row>
    <row r="53" spans="8:9" s="3" customFormat="1" x14ac:dyDescent="0.3">
      <c r="H53" s="95"/>
      <c r="I53" s="95"/>
    </row>
    <row r="54" spans="8:9" s="3" customFormat="1" x14ac:dyDescent="0.3">
      <c r="H54" s="95"/>
      <c r="I54" s="95"/>
    </row>
    <row r="55" spans="8:9" s="3" customFormat="1" x14ac:dyDescent="0.3">
      <c r="H55" s="95"/>
      <c r="I55" s="95"/>
    </row>
    <row r="56" spans="8:9" s="3" customFormat="1" x14ac:dyDescent="0.3">
      <c r="H56" s="95"/>
      <c r="I56" s="95"/>
    </row>
    <row r="57" spans="8:9" s="3" customFormat="1" x14ac:dyDescent="0.3">
      <c r="H57" s="95"/>
      <c r="I57" s="95"/>
    </row>
    <row r="58" spans="8:9" s="3" customFormat="1" x14ac:dyDescent="0.3">
      <c r="H58" s="95"/>
      <c r="I58" s="95"/>
    </row>
    <row r="59" spans="8:9" s="3" customFormat="1" x14ac:dyDescent="0.3">
      <c r="H59" s="95"/>
      <c r="I59" s="95"/>
    </row>
    <row r="60" spans="8:9" s="3" customFormat="1" x14ac:dyDescent="0.3">
      <c r="H60" s="95"/>
      <c r="I60" s="95"/>
    </row>
    <row r="61" spans="8:9" s="3" customFormat="1" x14ac:dyDescent="0.3">
      <c r="H61" s="95"/>
      <c r="I61" s="95"/>
    </row>
    <row r="62" spans="8:9" s="3" customFormat="1" x14ac:dyDescent="0.3">
      <c r="H62" s="95"/>
      <c r="I62" s="95"/>
    </row>
    <row r="63" spans="8:9" s="3" customFormat="1" x14ac:dyDescent="0.3">
      <c r="H63" s="95"/>
      <c r="I63" s="95"/>
    </row>
    <row r="64" spans="8:9" s="3" customFormat="1" x14ac:dyDescent="0.3">
      <c r="H64" s="95"/>
      <c r="I64" s="95"/>
    </row>
    <row r="65" spans="8:9" s="3" customFormat="1" x14ac:dyDescent="0.3">
      <c r="H65" s="95"/>
      <c r="I65" s="95"/>
    </row>
    <row r="66" spans="8:9" s="3" customFormat="1" x14ac:dyDescent="0.3">
      <c r="H66" s="95"/>
      <c r="I66" s="95"/>
    </row>
    <row r="67" spans="8:9" s="3" customFormat="1" x14ac:dyDescent="0.3">
      <c r="H67" s="95"/>
      <c r="I67" s="95"/>
    </row>
    <row r="68" spans="8:9" s="3" customFormat="1" x14ac:dyDescent="0.3">
      <c r="H68" s="95"/>
      <c r="I68" s="95"/>
    </row>
    <row r="69" spans="8:9" s="3" customFormat="1" x14ac:dyDescent="0.3">
      <c r="H69" s="95"/>
      <c r="I69" s="95"/>
    </row>
    <row r="70" spans="8:9" s="3" customFormat="1" x14ac:dyDescent="0.3">
      <c r="H70" s="95"/>
      <c r="I70" s="95"/>
    </row>
    <row r="71" spans="8:9" s="3" customFormat="1" x14ac:dyDescent="0.3">
      <c r="H71" s="95"/>
      <c r="I71" s="95"/>
    </row>
    <row r="72" spans="8:9" s="3" customFormat="1" x14ac:dyDescent="0.3">
      <c r="H72" s="95"/>
      <c r="I72" s="95"/>
    </row>
    <row r="73" spans="8:9" s="3" customFormat="1" x14ac:dyDescent="0.3">
      <c r="H73" s="95"/>
      <c r="I73" s="95"/>
    </row>
    <row r="74" spans="8:9" s="3" customFormat="1" x14ac:dyDescent="0.3">
      <c r="H74" s="95"/>
      <c r="I74" s="95"/>
    </row>
    <row r="75" spans="8:9" s="3" customFormat="1" x14ac:dyDescent="0.3">
      <c r="H75" s="95"/>
      <c r="I75" s="95"/>
    </row>
    <row r="76" spans="8:9" s="3" customFormat="1" x14ac:dyDescent="0.3">
      <c r="H76" s="95"/>
      <c r="I76" s="95"/>
    </row>
    <row r="77" spans="8:9" s="3" customFormat="1" x14ac:dyDescent="0.3">
      <c r="H77" s="95"/>
      <c r="I77" s="95"/>
    </row>
    <row r="78" spans="8:9" s="3" customFormat="1" x14ac:dyDescent="0.3">
      <c r="H78" s="95"/>
      <c r="I78" s="95"/>
    </row>
    <row r="79" spans="8:9" s="3" customFormat="1" x14ac:dyDescent="0.3">
      <c r="H79" s="95"/>
      <c r="I79" s="95"/>
    </row>
    <row r="80" spans="8:9" s="3" customFormat="1" x14ac:dyDescent="0.3">
      <c r="H80" s="95"/>
      <c r="I80" s="95"/>
    </row>
    <row r="81" spans="8:9" s="3" customFormat="1" x14ac:dyDescent="0.3">
      <c r="H81" s="95"/>
      <c r="I81" s="95"/>
    </row>
    <row r="82" spans="8:9" s="3" customFormat="1" x14ac:dyDescent="0.3">
      <c r="H82" s="95"/>
      <c r="I82" s="95"/>
    </row>
    <row r="83" spans="8:9" s="3" customFormat="1" x14ac:dyDescent="0.3">
      <c r="H83" s="95"/>
      <c r="I83" s="95"/>
    </row>
    <row r="84" spans="8:9" s="3" customFormat="1" x14ac:dyDescent="0.3">
      <c r="H84" s="95"/>
      <c r="I84" s="95"/>
    </row>
    <row r="85" spans="8:9" s="3" customFormat="1" x14ac:dyDescent="0.3">
      <c r="H85" s="95"/>
      <c r="I85" s="95"/>
    </row>
    <row r="86" spans="8:9" s="3" customFormat="1" x14ac:dyDescent="0.3">
      <c r="H86" s="95"/>
      <c r="I86" s="95"/>
    </row>
    <row r="87" spans="8:9" s="3" customFormat="1" x14ac:dyDescent="0.3">
      <c r="H87" s="95"/>
      <c r="I87" s="95"/>
    </row>
    <row r="88" spans="8:9" s="3" customFormat="1" x14ac:dyDescent="0.3">
      <c r="H88" s="95"/>
      <c r="I88" s="95"/>
    </row>
    <row r="89" spans="8:9" s="3" customFormat="1" x14ac:dyDescent="0.3">
      <c r="H89" s="95"/>
      <c r="I89" s="95"/>
    </row>
    <row r="90" spans="8:9" s="3" customFormat="1" x14ac:dyDescent="0.3">
      <c r="H90" s="95"/>
      <c r="I90" s="95"/>
    </row>
    <row r="91" spans="8:9" s="3" customFormat="1" x14ac:dyDescent="0.3">
      <c r="H91" s="95"/>
      <c r="I91" s="95"/>
    </row>
    <row r="92" spans="8:9" s="3" customFormat="1" x14ac:dyDescent="0.3">
      <c r="H92" s="95"/>
      <c r="I92" s="95"/>
    </row>
    <row r="93" spans="8:9" s="3" customFormat="1" x14ac:dyDescent="0.3">
      <c r="H93" s="95"/>
      <c r="I93" s="95"/>
    </row>
    <row r="94" spans="8:9" s="3" customFormat="1" x14ac:dyDescent="0.3">
      <c r="H94" s="95"/>
      <c r="I94" s="95"/>
    </row>
    <row r="95" spans="8:9" s="3" customFormat="1" x14ac:dyDescent="0.3">
      <c r="H95" s="95"/>
      <c r="I95" s="95"/>
    </row>
    <row r="96" spans="8:9" s="3" customFormat="1" x14ac:dyDescent="0.3">
      <c r="H96" s="95"/>
      <c r="I96" s="95"/>
    </row>
    <row r="97" spans="8:9" s="3" customFormat="1" x14ac:dyDescent="0.3">
      <c r="H97" s="95"/>
      <c r="I97" s="95"/>
    </row>
    <row r="98" spans="8:9" s="3" customFormat="1" x14ac:dyDescent="0.3">
      <c r="H98" s="95"/>
      <c r="I98" s="95"/>
    </row>
    <row r="99" spans="8:9" s="3" customFormat="1" x14ac:dyDescent="0.3">
      <c r="H99" s="95"/>
      <c r="I99" s="95"/>
    </row>
    <row r="100" spans="8:9" s="3" customFormat="1" x14ac:dyDescent="0.3">
      <c r="H100" s="95"/>
      <c r="I100" s="95"/>
    </row>
    <row r="101" spans="8:9" s="3" customFormat="1" x14ac:dyDescent="0.3">
      <c r="H101" s="95"/>
      <c r="I101" s="95"/>
    </row>
    <row r="102" spans="8:9" s="3" customFormat="1" x14ac:dyDescent="0.3">
      <c r="H102" s="95"/>
      <c r="I102" s="95"/>
    </row>
    <row r="103" spans="8:9" s="3" customFormat="1" x14ac:dyDescent="0.3">
      <c r="H103" s="95"/>
      <c r="I103" s="95"/>
    </row>
    <row r="104" spans="8:9" s="3" customFormat="1" x14ac:dyDescent="0.3">
      <c r="H104" s="95"/>
      <c r="I104" s="95"/>
    </row>
    <row r="105" spans="8:9" s="3" customFormat="1" x14ac:dyDescent="0.3">
      <c r="H105" s="95"/>
      <c r="I105" s="95"/>
    </row>
    <row r="106" spans="8:9" s="3" customFormat="1" x14ac:dyDescent="0.3">
      <c r="H106" s="95"/>
      <c r="I106" s="95"/>
    </row>
    <row r="107" spans="8:9" s="3" customFormat="1" x14ac:dyDescent="0.3">
      <c r="H107" s="95"/>
      <c r="I107" s="95"/>
    </row>
    <row r="108" spans="8:9" s="3" customFormat="1" x14ac:dyDescent="0.3">
      <c r="H108" s="95"/>
      <c r="I108" s="95"/>
    </row>
    <row r="109" spans="8:9" s="3" customFormat="1" x14ac:dyDescent="0.3">
      <c r="H109" s="95"/>
      <c r="I109" s="95"/>
    </row>
    <row r="110" spans="8:9" s="3" customFormat="1" x14ac:dyDescent="0.3">
      <c r="H110" s="95"/>
      <c r="I110" s="95"/>
    </row>
    <row r="111" spans="8:9" s="3" customFormat="1" x14ac:dyDescent="0.3">
      <c r="H111" s="95"/>
      <c r="I111" s="95"/>
    </row>
    <row r="112" spans="8:9" s="3" customFormat="1" x14ac:dyDescent="0.3">
      <c r="H112" s="95"/>
      <c r="I112" s="95"/>
    </row>
    <row r="113" spans="8:9" s="3" customFormat="1" x14ac:dyDescent="0.3">
      <c r="H113" s="95"/>
      <c r="I113" s="95"/>
    </row>
    <row r="114" spans="8:9" s="3" customFormat="1" x14ac:dyDescent="0.3">
      <c r="H114" s="95"/>
      <c r="I114" s="95"/>
    </row>
    <row r="115" spans="8:9" s="3" customFormat="1" x14ac:dyDescent="0.3">
      <c r="H115" s="95"/>
      <c r="I115" s="95"/>
    </row>
    <row r="116" spans="8:9" s="3" customFormat="1" x14ac:dyDescent="0.3">
      <c r="H116" s="95"/>
      <c r="I116" s="95"/>
    </row>
    <row r="117" spans="8:9" s="3" customFormat="1" x14ac:dyDescent="0.3">
      <c r="H117" s="95"/>
      <c r="I117" s="95"/>
    </row>
    <row r="118" spans="8:9" s="3" customFormat="1" x14ac:dyDescent="0.3">
      <c r="H118" s="95"/>
      <c r="I118" s="95"/>
    </row>
    <row r="119" spans="8:9" s="3" customFormat="1" x14ac:dyDescent="0.3">
      <c r="H119" s="95"/>
      <c r="I119" s="95"/>
    </row>
    <row r="120" spans="8:9" s="3" customFormat="1" x14ac:dyDescent="0.3">
      <c r="H120" s="95"/>
      <c r="I120" s="95"/>
    </row>
  </sheetData>
  <mergeCells count="2">
    <mergeCell ref="G3:I3"/>
    <mergeCell ref="J3:L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27"/>
  <sheetViews>
    <sheetView zoomScale="120" zoomScaleNormal="120" workbookViewId="0">
      <selection activeCell="B6" sqref="B6"/>
    </sheetView>
  </sheetViews>
  <sheetFormatPr defaultRowHeight="15.6" x14ac:dyDescent="0.3"/>
  <cols>
    <col min="5" max="5" width="17.69921875" customWidth="1"/>
    <col min="7" max="7" width="5.09765625" customWidth="1"/>
  </cols>
  <sheetData>
    <row r="1" spans="1:92" s="3" customFormat="1" x14ac:dyDescent="0.3">
      <c r="A1" s="2" t="s">
        <v>83</v>
      </c>
      <c r="B1" s="2"/>
      <c r="C1" s="2"/>
    </row>
    <row r="2" spans="1:92" s="3" customFormat="1" x14ac:dyDescent="0.3">
      <c r="A2" s="2" t="s">
        <v>70</v>
      </c>
      <c r="B2" s="2"/>
      <c r="C2" s="2"/>
      <c r="H2" s="113" t="s">
        <v>78</v>
      </c>
      <c r="I2" s="113"/>
      <c r="J2" s="114"/>
    </row>
    <row r="3" spans="1:92" s="3" customFormat="1" x14ac:dyDescent="0.3">
      <c r="A3" s="4"/>
      <c r="B3" s="5"/>
      <c r="C3" s="5"/>
      <c r="D3" s="5"/>
      <c r="E3" s="5"/>
      <c r="F3" s="5"/>
      <c r="G3" s="6"/>
    </row>
    <row r="4" spans="1:92" s="3" customFormat="1" ht="28.8" x14ac:dyDescent="0.3">
      <c r="A4" s="7" t="s">
        <v>0</v>
      </c>
      <c r="B4" s="8" t="s">
        <v>1</v>
      </c>
      <c r="C4" s="8" t="s">
        <v>2</v>
      </c>
      <c r="D4" s="8" t="s">
        <v>3</v>
      </c>
      <c r="E4" s="9" t="s">
        <v>17</v>
      </c>
      <c r="F4" s="10" t="s">
        <v>58</v>
      </c>
      <c r="G4" s="85"/>
      <c r="H4" s="34" t="s">
        <v>75</v>
      </c>
      <c r="I4" s="74" t="s">
        <v>76</v>
      </c>
      <c r="J4" s="90" t="s">
        <v>77</v>
      </c>
      <c r="K4" s="75"/>
      <c r="L4" s="6"/>
    </row>
    <row r="5" spans="1:92" s="3" customFormat="1" ht="28.8" x14ac:dyDescent="0.3">
      <c r="A5" s="12" t="s">
        <v>59</v>
      </c>
      <c r="B5" s="13" t="s">
        <v>23</v>
      </c>
      <c r="C5" s="8">
        <v>11</v>
      </c>
      <c r="D5" s="14" t="s">
        <v>67</v>
      </c>
      <c r="E5" s="15" t="s">
        <v>60</v>
      </c>
      <c r="F5" s="10">
        <v>770</v>
      </c>
      <c r="G5" s="85"/>
      <c r="H5" s="16">
        <v>186.34</v>
      </c>
      <c r="I5" s="16">
        <v>583.66</v>
      </c>
      <c r="J5" s="16"/>
      <c r="K5" s="16"/>
      <c r="L5" s="23"/>
    </row>
    <row r="6" spans="1:92" s="3" customFormat="1" x14ac:dyDescent="0.3">
      <c r="A6" s="12" t="s">
        <v>55</v>
      </c>
      <c r="B6" s="13" t="s">
        <v>23</v>
      </c>
      <c r="C6" s="8">
        <v>3.5</v>
      </c>
      <c r="D6" s="13" t="s">
        <v>56</v>
      </c>
      <c r="E6" s="16"/>
      <c r="F6" s="8">
        <v>60</v>
      </c>
      <c r="G6" s="85"/>
      <c r="H6" s="16">
        <v>14.52</v>
      </c>
      <c r="I6" s="16">
        <v>45.48</v>
      </c>
      <c r="J6" s="16"/>
      <c r="K6" s="16"/>
      <c r="L6" s="23"/>
    </row>
    <row r="7" spans="1:92" s="3" customFormat="1" ht="28.8" x14ac:dyDescent="0.3">
      <c r="A7" s="17" t="s">
        <v>20</v>
      </c>
      <c r="B7" s="18" t="s">
        <v>15</v>
      </c>
      <c r="C7" s="8">
        <v>1</v>
      </c>
      <c r="D7" s="13" t="s">
        <v>54</v>
      </c>
      <c r="E7" s="16"/>
      <c r="F7" s="8">
        <v>10</v>
      </c>
      <c r="G7" s="85"/>
      <c r="H7" s="16">
        <v>2.42</v>
      </c>
      <c r="I7" s="16">
        <v>7.58</v>
      </c>
      <c r="J7" s="16"/>
      <c r="K7" s="16"/>
      <c r="L7" s="23"/>
    </row>
    <row r="8" spans="1:92" s="3" customFormat="1" x14ac:dyDescent="0.3">
      <c r="A8" s="19" t="s">
        <v>46</v>
      </c>
      <c r="B8" s="20" t="s">
        <v>41</v>
      </c>
      <c r="C8" s="8">
        <v>4</v>
      </c>
      <c r="D8" s="14" t="s">
        <v>42</v>
      </c>
      <c r="E8" s="16"/>
      <c r="F8" s="8">
        <v>205</v>
      </c>
      <c r="G8" s="85"/>
      <c r="H8" s="16"/>
      <c r="I8" s="16"/>
      <c r="J8" s="16">
        <v>205</v>
      </c>
      <c r="K8" s="16"/>
      <c r="L8" s="23"/>
    </row>
    <row r="9" spans="1:92" s="3" customFormat="1" x14ac:dyDescent="0.3">
      <c r="A9" s="19" t="s">
        <v>45</v>
      </c>
      <c r="B9" s="20" t="s">
        <v>41</v>
      </c>
      <c r="C9" s="8">
        <v>2.2999999999999998</v>
      </c>
      <c r="D9" s="13" t="s">
        <v>42</v>
      </c>
      <c r="E9" s="16"/>
      <c r="F9" s="8">
        <v>115</v>
      </c>
      <c r="G9" s="85"/>
      <c r="H9" s="16">
        <v>27.83</v>
      </c>
      <c r="I9" s="16">
        <v>87.17</v>
      </c>
      <c r="J9" s="16"/>
      <c r="K9" s="16"/>
      <c r="L9" s="23"/>
    </row>
    <row r="10" spans="1:92" s="3" customFormat="1" x14ac:dyDescent="0.3">
      <c r="A10" s="19" t="s">
        <v>44</v>
      </c>
      <c r="B10" s="20" t="s">
        <v>41</v>
      </c>
      <c r="C10" s="8">
        <v>0.7</v>
      </c>
      <c r="D10" s="20" t="s">
        <v>42</v>
      </c>
      <c r="E10" s="16"/>
      <c r="F10" s="8">
        <v>35</v>
      </c>
      <c r="G10" s="85"/>
      <c r="H10" s="16">
        <v>8.4700000000000006</v>
      </c>
      <c r="I10" s="16">
        <v>26.53</v>
      </c>
      <c r="J10" s="16"/>
      <c r="K10" s="16"/>
      <c r="L10" s="23"/>
    </row>
    <row r="11" spans="1:92" s="3" customFormat="1" ht="28.8" x14ac:dyDescent="0.3">
      <c r="A11" s="12" t="s">
        <v>57</v>
      </c>
      <c r="B11" s="13" t="s">
        <v>41</v>
      </c>
      <c r="C11" s="8">
        <v>3</v>
      </c>
      <c r="D11" s="13" t="s">
        <v>42</v>
      </c>
      <c r="E11" s="16"/>
      <c r="F11" s="8">
        <v>150</v>
      </c>
      <c r="G11" s="85"/>
      <c r="H11" s="16">
        <v>36.299999999999997</v>
      </c>
      <c r="I11" s="16">
        <v>113.7</v>
      </c>
      <c r="J11" s="16"/>
      <c r="K11" s="16"/>
      <c r="L11" s="23"/>
    </row>
    <row r="12" spans="1:92" s="3" customFormat="1" ht="28.8" x14ac:dyDescent="0.3">
      <c r="A12" s="21" t="s">
        <v>61</v>
      </c>
      <c r="B12" s="22" t="s">
        <v>5</v>
      </c>
      <c r="C12" s="22">
        <v>0.9</v>
      </c>
      <c r="D12" s="22" t="s">
        <v>62</v>
      </c>
      <c r="E12" s="22" t="s">
        <v>63</v>
      </c>
      <c r="F12" s="22">
        <v>73</v>
      </c>
      <c r="G12" s="86"/>
      <c r="H12" s="16">
        <v>17.670000000000002</v>
      </c>
      <c r="I12" s="16">
        <v>55.3</v>
      </c>
      <c r="J12" s="16"/>
      <c r="K12" s="16"/>
      <c r="L12" s="23"/>
    </row>
    <row r="13" spans="1:92" s="3" customFormat="1" x14ac:dyDescent="0.3">
      <c r="A13" s="19" t="s">
        <v>43</v>
      </c>
      <c r="B13" s="20" t="s">
        <v>41</v>
      </c>
      <c r="C13" s="8">
        <v>4</v>
      </c>
      <c r="D13" s="13" t="s">
        <v>42</v>
      </c>
      <c r="E13" s="16"/>
      <c r="F13" s="8">
        <v>220</v>
      </c>
      <c r="G13" s="85"/>
      <c r="H13" s="16">
        <v>53.24</v>
      </c>
      <c r="I13" s="16">
        <v>166.76</v>
      </c>
      <c r="J13" s="16"/>
      <c r="K13" s="16"/>
      <c r="L13" s="23"/>
    </row>
    <row r="14" spans="1:92" s="16" customFormat="1" x14ac:dyDescent="0.3">
      <c r="G14" s="86"/>
      <c r="H14" s="63">
        <f>SUM(H5:H13)</f>
        <v>346.79</v>
      </c>
      <c r="I14" s="63">
        <f>SUM(I5:I13)</f>
        <v>1086.1799999999998</v>
      </c>
      <c r="J14" s="63">
        <f>SUM(J5:J13)</f>
        <v>205</v>
      </c>
      <c r="L14" s="2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</row>
    <row r="15" spans="1:92" s="3" customFormat="1" x14ac:dyDescent="0.3">
      <c r="A15" s="24"/>
      <c r="B15" s="10"/>
      <c r="C15" s="10"/>
      <c r="D15" s="10"/>
      <c r="E15" s="25"/>
      <c r="F15" s="26">
        <f>SUM(F5:F13)</f>
        <v>1638</v>
      </c>
      <c r="G15" s="85"/>
      <c r="H15" s="16" t="s">
        <v>80</v>
      </c>
      <c r="I15" s="16" t="s">
        <v>81</v>
      </c>
      <c r="J15" s="16" t="s">
        <v>82</v>
      </c>
      <c r="K15" s="57"/>
      <c r="L15" s="23"/>
    </row>
    <row r="16" spans="1:92" s="3" customFormat="1" x14ac:dyDescent="0.3">
      <c r="A16" s="24"/>
      <c r="B16" s="10"/>
      <c r="C16" s="10"/>
      <c r="D16" s="10"/>
      <c r="E16" s="10"/>
      <c r="F16" s="10"/>
      <c r="G16" s="85"/>
      <c r="H16" s="3">
        <v>12137.51</v>
      </c>
      <c r="I16" s="3">
        <v>76034.98</v>
      </c>
      <c r="J16" s="3">
        <v>8200</v>
      </c>
      <c r="L16" s="84">
        <v>96372</v>
      </c>
    </row>
    <row r="17" spans="1:11" s="3" customFormat="1" x14ac:dyDescent="0.3">
      <c r="A17" s="27"/>
      <c r="B17" s="28"/>
      <c r="C17" s="28"/>
      <c r="D17" s="28"/>
      <c r="E17" s="28"/>
      <c r="F17" s="28"/>
      <c r="G17" s="29"/>
    </row>
    <row r="18" spans="1:11" s="3" customFormat="1" x14ac:dyDescent="0.3">
      <c r="H18" s="111"/>
      <c r="I18" s="111"/>
      <c r="J18" s="111"/>
      <c r="K18" s="109"/>
    </row>
    <row r="19" spans="1:11" s="3" customFormat="1" x14ac:dyDescent="0.3"/>
    <row r="20" spans="1:11" s="3" customFormat="1" x14ac:dyDescent="0.3"/>
    <row r="21" spans="1:11" s="3" customFormat="1" x14ac:dyDescent="0.3"/>
    <row r="22" spans="1:11" s="3" customFormat="1" x14ac:dyDescent="0.3"/>
    <row r="23" spans="1:11" s="3" customFormat="1" x14ac:dyDescent="0.3"/>
    <row r="24" spans="1:11" s="3" customFormat="1" x14ac:dyDescent="0.3"/>
    <row r="25" spans="1:11" s="3" customFormat="1" x14ac:dyDescent="0.3"/>
    <row r="26" spans="1:11" s="3" customFormat="1" x14ac:dyDescent="0.3"/>
    <row r="27" spans="1:11" s="3" customFormat="1" x14ac:dyDescent="0.3"/>
  </sheetData>
  <mergeCells count="1"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9"/>
  <sheetViews>
    <sheetView zoomScale="110" zoomScaleNormal="110" workbookViewId="0">
      <selection activeCell="C19" sqref="C19"/>
    </sheetView>
  </sheetViews>
  <sheetFormatPr defaultRowHeight="15.6" x14ac:dyDescent="0.3"/>
  <cols>
    <col min="7" max="7" width="6.09765625" customWidth="1"/>
    <col min="12" max="12" width="10.3984375" bestFit="1" customWidth="1"/>
  </cols>
  <sheetData>
    <row r="1" spans="1:12" s="3" customFormat="1" x14ac:dyDescent="0.3">
      <c r="A1" s="2" t="s">
        <v>83</v>
      </c>
      <c r="B1" s="2"/>
      <c r="C1" s="2"/>
    </row>
    <row r="2" spans="1:12" s="3" customFormat="1" x14ac:dyDescent="0.3">
      <c r="A2" s="2" t="s">
        <v>71</v>
      </c>
      <c r="B2" s="2"/>
      <c r="C2" s="2"/>
    </row>
    <row r="3" spans="1:12" s="3" customFormat="1" x14ac:dyDescent="0.3"/>
    <row r="4" spans="1:12" s="3" customFormat="1" ht="16.2" thickBot="1" x14ac:dyDescent="0.35">
      <c r="E4" s="4"/>
      <c r="F4" s="5"/>
      <c r="G4" s="6"/>
      <c r="H4" s="113" t="s">
        <v>78</v>
      </c>
      <c r="I4" s="113"/>
      <c r="J4" s="114"/>
    </row>
    <row r="5" spans="1:12" s="3" customFormat="1" ht="28.8" x14ac:dyDescent="0.3">
      <c r="A5" s="61" t="s">
        <v>0</v>
      </c>
      <c r="B5" s="62" t="s">
        <v>1</v>
      </c>
      <c r="C5" s="62" t="s">
        <v>2</v>
      </c>
      <c r="D5" s="62" t="s">
        <v>3</v>
      </c>
      <c r="E5" s="9" t="s">
        <v>17</v>
      </c>
      <c r="F5" s="10" t="s">
        <v>58</v>
      </c>
      <c r="G5" s="85"/>
      <c r="H5" s="34" t="s">
        <v>75</v>
      </c>
      <c r="I5" s="74" t="s">
        <v>76</v>
      </c>
      <c r="J5" s="90" t="s">
        <v>77</v>
      </c>
      <c r="K5" s="75"/>
    </row>
    <row r="6" spans="1:12" s="3" customFormat="1" ht="57.6" x14ac:dyDescent="0.3">
      <c r="A6" s="12" t="s">
        <v>59</v>
      </c>
      <c r="B6" s="13" t="s">
        <v>23</v>
      </c>
      <c r="C6" s="8">
        <v>11</v>
      </c>
      <c r="D6" s="14" t="s">
        <v>67</v>
      </c>
      <c r="E6" s="22" t="s">
        <v>60</v>
      </c>
      <c r="F6" s="10">
        <v>770</v>
      </c>
      <c r="G6" s="85"/>
      <c r="H6" s="16">
        <v>186</v>
      </c>
      <c r="I6" s="16">
        <v>606</v>
      </c>
      <c r="J6" s="16"/>
      <c r="K6" s="16"/>
    </row>
    <row r="7" spans="1:12" s="3" customFormat="1" x14ac:dyDescent="0.3">
      <c r="A7" s="12" t="s">
        <v>55</v>
      </c>
      <c r="B7" s="13" t="s">
        <v>23</v>
      </c>
      <c r="C7" s="8">
        <v>3.5</v>
      </c>
      <c r="D7" s="13" t="s">
        <v>56</v>
      </c>
      <c r="E7" s="16"/>
      <c r="F7" s="8">
        <v>60</v>
      </c>
      <c r="G7" s="85"/>
      <c r="H7" s="16">
        <v>14</v>
      </c>
      <c r="I7" s="16">
        <v>47</v>
      </c>
      <c r="J7" s="16"/>
      <c r="K7" s="16"/>
    </row>
    <row r="8" spans="1:12" s="3" customFormat="1" ht="28.8" x14ac:dyDescent="0.3">
      <c r="A8" s="17" t="s">
        <v>20</v>
      </c>
      <c r="B8" s="18" t="s">
        <v>15</v>
      </c>
      <c r="C8" s="8">
        <v>1</v>
      </c>
      <c r="D8" s="13" t="s">
        <v>54</v>
      </c>
      <c r="E8" s="16"/>
      <c r="F8" s="8">
        <v>10</v>
      </c>
      <c r="G8" s="85"/>
      <c r="H8" s="16">
        <v>2</v>
      </c>
      <c r="I8" s="16">
        <v>7.8</v>
      </c>
      <c r="J8" s="16"/>
      <c r="K8" s="16"/>
    </row>
    <row r="9" spans="1:12" s="3" customFormat="1" x14ac:dyDescent="0.3">
      <c r="A9" s="19" t="s">
        <v>46</v>
      </c>
      <c r="B9" s="20" t="s">
        <v>41</v>
      </c>
      <c r="C9" s="8">
        <v>4</v>
      </c>
      <c r="D9" s="14" t="s">
        <v>42</v>
      </c>
      <c r="E9" s="16"/>
      <c r="F9" s="8">
        <v>205</v>
      </c>
      <c r="G9" s="85"/>
      <c r="H9" s="16"/>
      <c r="I9" s="16"/>
      <c r="J9" s="16">
        <v>205</v>
      </c>
      <c r="K9" s="16"/>
    </row>
    <row r="10" spans="1:12" s="3" customFormat="1" x14ac:dyDescent="0.3">
      <c r="A10" s="19" t="s">
        <v>45</v>
      </c>
      <c r="B10" s="20" t="s">
        <v>41</v>
      </c>
      <c r="C10" s="8">
        <v>2.2999999999999998</v>
      </c>
      <c r="D10" s="13" t="s">
        <v>42</v>
      </c>
      <c r="E10" s="16"/>
      <c r="F10" s="8">
        <v>115</v>
      </c>
      <c r="G10" s="85"/>
      <c r="H10" s="16">
        <v>27</v>
      </c>
      <c r="I10" s="16">
        <v>90</v>
      </c>
      <c r="J10" s="16"/>
      <c r="K10" s="16"/>
    </row>
    <row r="11" spans="1:12" s="3" customFormat="1" x14ac:dyDescent="0.3">
      <c r="A11" s="19" t="s">
        <v>44</v>
      </c>
      <c r="B11" s="20" t="s">
        <v>41</v>
      </c>
      <c r="C11" s="8">
        <v>0.7</v>
      </c>
      <c r="D11" s="20" t="s">
        <v>42</v>
      </c>
      <c r="E11" s="16"/>
      <c r="F11" s="8">
        <v>35</v>
      </c>
      <c r="G11" s="85"/>
      <c r="H11" s="16">
        <v>8</v>
      </c>
      <c r="I11" s="16">
        <v>27</v>
      </c>
      <c r="J11" s="16"/>
      <c r="K11" s="16"/>
    </row>
    <row r="12" spans="1:12" s="3" customFormat="1" ht="28.8" x14ac:dyDescent="0.3">
      <c r="A12" s="12" t="s">
        <v>57</v>
      </c>
      <c r="B12" s="13" t="s">
        <v>41</v>
      </c>
      <c r="C12" s="8">
        <v>3</v>
      </c>
      <c r="D12" s="13" t="s">
        <v>42</v>
      </c>
      <c r="E12" s="16"/>
      <c r="F12" s="8">
        <v>150</v>
      </c>
      <c r="G12" s="85"/>
      <c r="H12" s="16">
        <v>36</v>
      </c>
      <c r="I12" s="16">
        <v>118</v>
      </c>
      <c r="J12" s="16"/>
      <c r="K12" s="16"/>
    </row>
    <row r="13" spans="1:12" s="3" customFormat="1" x14ac:dyDescent="0.3">
      <c r="A13" s="19" t="s">
        <v>43</v>
      </c>
      <c r="B13" s="20" t="s">
        <v>41</v>
      </c>
      <c r="C13" s="8">
        <v>4</v>
      </c>
      <c r="D13" s="13" t="s">
        <v>42</v>
      </c>
      <c r="E13" s="16"/>
      <c r="F13" s="8">
        <v>220</v>
      </c>
      <c r="G13" s="85"/>
      <c r="H13" s="16">
        <v>53</v>
      </c>
      <c r="I13" s="16">
        <v>173</v>
      </c>
      <c r="J13" s="16"/>
      <c r="K13" s="23"/>
    </row>
    <row r="14" spans="1:12" s="3" customFormat="1" x14ac:dyDescent="0.3">
      <c r="A14" s="16"/>
      <c r="B14" s="16"/>
      <c r="C14" s="16"/>
      <c r="D14" s="16"/>
      <c r="E14" s="16"/>
      <c r="G14" s="86"/>
      <c r="H14" s="63">
        <f>SUM(H6:H13)</f>
        <v>326</v>
      </c>
      <c r="I14" s="63">
        <v>1030.8800000000001</v>
      </c>
      <c r="J14" s="63">
        <f>SUM(J6:J13)</f>
        <v>205</v>
      </c>
      <c r="K14" s="83"/>
    </row>
    <row r="15" spans="1:12" s="3" customFormat="1" x14ac:dyDescent="0.3">
      <c r="A15" s="24"/>
      <c r="B15" s="10"/>
      <c r="C15" s="10"/>
      <c r="D15" s="10"/>
      <c r="E15" s="25"/>
      <c r="F15" s="26">
        <f>SUM(F6:F13)</f>
        <v>1565</v>
      </c>
      <c r="G15" s="85"/>
      <c r="H15" s="76" t="s">
        <v>80</v>
      </c>
      <c r="I15" s="76" t="s">
        <v>81</v>
      </c>
      <c r="J15" s="76" t="s">
        <v>82</v>
      </c>
      <c r="K15" s="23"/>
    </row>
    <row r="16" spans="1:12" s="3" customFormat="1" x14ac:dyDescent="0.3">
      <c r="A16" s="27"/>
      <c r="B16" s="28"/>
      <c r="C16" s="28"/>
      <c r="D16" s="28"/>
      <c r="E16" s="10"/>
      <c r="F16" s="10"/>
      <c r="G16" s="11"/>
      <c r="H16" s="3">
        <v>11519.2</v>
      </c>
      <c r="I16" s="3">
        <v>72161.600000000006</v>
      </c>
      <c r="J16" s="3">
        <v>8200</v>
      </c>
      <c r="L16" s="105">
        <v>91881.8</v>
      </c>
    </row>
    <row r="17" spans="8:11" s="3" customFormat="1" x14ac:dyDescent="0.3"/>
    <row r="18" spans="8:11" s="3" customFormat="1" x14ac:dyDescent="0.3">
      <c r="H18" s="111"/>
      <c r="I18" s="111"/>
      <c r="J18" s="111"/>
      <c r="K18" s="109"/>
    </row>
    <row r="19" spans="8:11" s="3" customFormat="1" x14ac:dyDescent="0.3"/>
    <row r="20" spans="8:11" s="3" customFormat="1" x14ac:dyDescent="0.3"/>
    <row r="21" spans="8:11" s="3" customFormat="1" x14ac:dyDescent="0.3"/>
    <row r="22" spans="8:11" s="3" customFormat="1" x14ac:dyDescent="0.3"/>
    <row r="23" spans="8:11" s="3" customFormat="1" x14ac:dyDescent="0.3"/>
    <row r="24" spans="8:11" s="3" customFormat="1" x14ac:dyDescent="0.3"/>
    <row r="25" spans="8:11" s="3" customFormat="1" x14ac:dyDescent="0.3"/>
    <row r="26" spans="8:11" s="3" customFormat="1" x14ac:dyDescent="0.3"/>
    <row r="27" spans="8:11" s="3" customFormat="1" x14ac:dyDescent="0.3"/>
    <row r="28" spans="8:11" s="3" customFormat="1" x14ac:dyDescent="0.3"/>
    <row r="29" spans="8:11" s="3" customFormat="1" x14ac:dyDescent="0.3"/>
    <row r="30" spans="8:11" s="3" customFormat="1" x14ac:dyDescent="0.3"/>
    <row r="31" spans="8:11" s="3" customFormat="1" x14ac:dyDescent="0.3"/>
    <row r="32" spans="8:11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</sheetData>
  <mergeCells count="1">
    <mergeCell ref="H4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"/>
  <sheetViews>
    <sheetView zoomScale="120" zoomScaleNormal="120" workbookViewId="0"/>
  </sheetViews>
  <sheetFormatPr defaultRowHeight="15.6" x14ac:dyDescent="0.3"/>
  <cols>
    <col min="7" max="7" width="5.69921875" customWidth="1"/>
    <col min="12" max="12" width="10.3984375" bestFit="1" customWidth="1"/>
  </cols>
  <sheetData>
    <row r="1" spans="1:12" x14ac:dyDescent="0.3">
      <c r="A1" s="1" t="s">
        <v>83</v>
      </c>
      <c r="B1" s="1"/>
      <c r="C1" s="1"/>
    </row>
    <row r="2" spans="1:12" s="3" customFormat="1" x14ac:dyDescent="0.3">
      <c r="A2" s="2" t="s">
        <v>74</v>
      </c>
      <c r="B2" s="2"/>
      <c r="C2" s="2"/>
    </row>
    <row r="3" spans="1:12" s="3" customFormat="1" x14ac:dyDescent="0.3"/>
    <row r="4" spans="1:12" s="3" customFormat="1" ht="16.2" thickBot="1" x14ac:dyDescent="0.35">
      <c r="E4" s="4"/>
      <c r="F4" s="5"/>
      <c r="G4" s="6"/>
      <c r="H4" s="113" t="s">
        <v>78</v>
      </c>
      <c r="I4" s="113"/>
      <c r="J4" s="114"/>
    </row>
    <row r="5" spans="1:12" s="3" customFormat="1" ht="28.8" x14ac:dyDescent="0.3">
      <c r="A5" s="61" t="s">
        <v>0</v>
      </c>
      <c r="B5" s="62" t="s">
        <v>1</v>
      </c>
      <c r="C5" s="62" t="s">
        <v>2</v>
      </c>
      <c r="D5" s="62" t="s">
        <v>3</v>
      </c>
      <c r="E5" s="9" t="s">
        <v>17</v>
      </c>
      <c r="F5" s="10" t="s">
        <v>58</v>
      </c>
      <c r="G5" s="85"/>
      <c r="H5" s="34" t="s">
        <v>75</v>
      </c>
      <c r="I5" s="74" t="s">
        <v>76</v>
      </c>
      <c r="J5" s="90" t="s">
        <v>77</v>
      </c>
      <c r="K5" s="75"/>
    </row>
    <row r="6" spans="1:12" s="3" customFormat="1" x14ac:dyDescent="0.3">
      <c r="A6" s="12" t="s">
        <v>55</v>
      </c>
      <c r="B6" s="13" t="s">
        <v>23</v>
      </c>
      <c r="C6" s="8">
        <v>3.5</v>
      </c>
      <c r="D6" s="13" t="s">
        <v>56</v>
      </c>
      <c r="E6" s="16"/>
      <c r="F6" s="8">
        <v>60</v>
      </c>
      <c r="G6" s="85"/>
      <c r="H6" s="16">
        <v>14</v>
      </c>
      <c r="I6" s="16">
        <v>47</v>
      </c>
      <c r="J6" s="16"/>
      <c r="K6" s="23"/>
    </row>
    <row r="7" spans="1:12" s="3" customFormat="1" ht="28.8" x14ac:dyDescent="0.3">
      <c r="A7" s="17" t="s">
        <v>20</v>
      </c>
      <c r="B7" s="18" t="s">
        <v>15</v>
      </c>
      <c r="C7" s="8">
        <v>1</v>
      </c>
      <c r="D7" s="13" t="s">
        <v>54</v>
      </c>
      <c r="E7" s="16"/>
      <c r="F7" s="8">
        <v>10</v>
      </c>
      <c r="G7" s="85"/>
      <c r="H7" s="16">
        <v>2</v>
      </c>
      <c r="I7" s="16">
        <v>7.8</v>
      </c>
      <c r="J7" s="16"/>
      <c r="K7" s="23"/>
    </row>
    <row r="8" spans="1:12" s="3" customFormat="1" x14ac:dyDescent="0.3">
      <c r="A8" s="19" t="s">
        <v>46</v>
      </c>
      <c r="B8" s="20" t="s">
        <v>41</v>
      </c>
      <c r="C8" s="8">
        <v>4</v>
      </c>
      <c r="D8" s="14" t="s">
        <v>42</v>
      </c>
      <c r="E8" s="16"/>
      <c r="F8" s="8">
        <v>205</v>
      </c>
      <c r="G8" s="85"/>
      <c r="H8" s="16"/>
      <c r="I8" s="16"/>
      <c r="J8" s="16">
        <v>205</v>
      </c>
      <c r="K8" s="23"/>
    </row>
    <row r="9" spans="1:12" s="3" customFormat="1" x14ac:dyDescent="0.3">
      <c r="A9" s="19" t="s">
        <v>45</v>
      </c>
      <c r="B9" s="20" t="s">
        <v>41</v>
      </c>
      <c r="C9" s="8">
        <v>2.2999999999999998</v>
      </c>
      <c r="D9" s="13" t="s">
        <v>42</v>
      </c>
      <c r="E9" s="16"/>
      <c r="F9" s="8">
        <v>115</v>
      </c>
      <c r="G9" s="85"/>
      <c r="H9" s="16">
        <v>27</v>
      </c>
      <c r="I9" s="16">
        <v>90</v>
      </c>
      <c r="J9" s="16"/>
      <c r="K9" s="23"/>
    </row>
    <row r="10" spans="1:12" s="3" customFormat="1" x14ac:dyDescent="0.3">
      <c r="A10" s="19" t="s">
        <v>44</v>
      </c>
      <c r="B10" s="20" t="s">
        <v>41</v>
      </c>
      <c r="C10" s="8">
        <v>0.7</v>
      </c>
      <c r="D10" s="20" t="s">
        <v>42</v>
      </c>
      <c r="E10" s="16"/>
      <c r="F10" s="8">
        <v>35</v>
      </c>
      <c r="G10" s="85"/>
      <c r="H10" s="16">
        <v>8</v>
      </c>
      <c r="I10" s="16">
        <v>27</v>
      </c>
      <c r="J10" s="16"/>
      <c r="K10" s="23"/>
    </row>
    <row r="11" spans="1:12" s="3" customFormat="1" ht="28.8" x14ac:dyDescent="0.3">
      <c r="A11" s="12" t="s">
        <v>57</v>
      </c>
      <c r="B11" s="13" t="s">
        <v>41</v>
      </c>
      <c r="C11" s="8">
        <v>3</v>
      </c>
      <c r="D11" s="13" t="s">
        <v>42</v>
      </c>
      <c r="E11" s="16"/>
      <c r="F11" s="8">
        <v>150</v>
      </c>
      <c r="G11" s="85"/>
      <c r="H11" s="16">
        <v>36</v>
      </c>
      <c r="I11" s="16">
        <v>118</v>
      </c>
      <c r="J11" s="16"/>
      <c r="K11" s="23">
        <v>4900</v>
      </c>
    </row>
    <row r="12" spans="1:12" s="3" customFormat="1" x14ac:dyDescent="0.3">
      <c r="A12" s="19" t="s">
        <v>43</v>
      </c>
      <c r="B12" s="20" t="s">
        <v>41</v>
      </c>
      <c r="C12" s="8">
        <v>4</v>
      </c>
      <c r="D12" s="13" t="s">
        <v>42</v>
      </c>
      <c r="E12" s="16"/>
      <c r="F12" s="8">
        <v>220</v>
      </c>
      <c r="G12" s="85"/>
      <c r="H12" s="16">
        <v>53</v>
      </c>
      <c r="I12" s="16">
        <v>173</v>
      </c>
      <c r="J12" s="16"/>
      <c r="K12" s="23">
        <v>32396</v>
      </c>
    </row>
    <row r="13" spans="1:12" s="3" customFormat="1" x14ac:dyDescent="0.3">
      <c r="A13" s="16"/>
      <c r="B13" s="16"/>
      <c r="C13" s="16"/>
      <c r="D13" s="16"/>
      <c r="E13" s="16"/>
      <c r="G13" s="86"/>
      <c r="H13" s="63">
        <v>142.78</v>
      </c>
      <c r="I13" s="63">
        <v>447.22</v>
      </c>
      <c r="J13" s="63">
        <f>SUM(J6:J12)</f>
        <v>205</v>
      </c>
      <c r="K13" s="23">
        <v>200</v>
      </c>
    </row>
    <row r="14" spans="1:12" s="3" customFormat="1" x14ac:dyDescent="0.3">
      <c r="A14" s="24"/>
      <c r="B14" s="10"/>
      <c r="C14" s="10"/>
      <c r="D14" s="10"/>
      <c r="E14" s="25"/>
      <c r="F14" s="26">
        <f>SUM(F6:F12)</f>
        <v>795</v>
      </c>
      <c r="G14" s="85"/>
      <c r="H14" s="76" t="s">
        <v>80</v>
      </c>
      <c r="I14" s="76" t="s">
        <v>81</v>
      </c>
      <c r="J14" s="76" t="s">
        <v>82</v>
      </c>
      <c r="K14" s="82"/>
    </row>
    <row r="15" spans="1:12" s="3" customFormat="1" x14ac:dyDescent="0.3">
      <c r="A15" s="27"/>
      <c r="B15" s="28"/>
      <c r="C15" s="28"/>
      <c r="D15" s="28"/>
      <c r="E15" s="10"/>
      <c r="F15" s="10"/>
      <c r="G15" s="85"/>
      <c r="H15" s="3">
        <v>4997.3</v>
      </c>
      <c r="I15" s="3">
        <v>31305.4</v>
      </c>
      <c r="J15" s="3">
        <v>8200</v>
      </c>
      <c r="L15" s="105">
        <v>44503</v>
      </c>
    </row>
    <row r="16" spans="1:12" s="3" customFormat="1" x14ac:dyDescent="0.3"/>
    <row r="17" spans="8:11" s="3" customFormat="1" x14ac:dyDescent="0.3"/>
    <row r="18" spans="8:11" s="3" customFormat="1" x14ac:dyDescent="0.3">
      <c r="H18" s="111"/>
      <c r="I18" s="111"/>
      <c r="J18" s="111"/>
      <c r="K18" s="109"/>
    </row>
    <row r="19" spans="8:11" s="3" customFormat="1" x14ac:dyDescent="0.3"/>
    <row r="20" spans="8:11" s="3" customFormat="1" x14ac:dyDescent="0.3"/>
  </sheetData>
  <mergeCells count="1">
    <mergeCell ref="H4:J4"/>
  </mergeCells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0"/>
  <sheetViews>
    <sheetView zoomScale="130" zoomScaleNormal="130" workbookViewId="0">
      <selection activeCell="F21" sqref="F21"/>
    </sheetView>
  </sheetViews>
  <sheetFormatPr defaultRowHeight="15.6" x14ac:dyDescent="0.3"/>
  <cols>
    <col min="5" max="5" width="9" customWidth="1"/>
    <col min="7" max="7" width="5.59765625" customWidth="1"/>
    <col min="12" max="12" width="11.3984375" bestFit="1" customWidth="1"/>
  </cols>
  <sheetData>
    <row r="1" spans="1:12" s="3" customFormat="1" x14ac:dyDescent="0.3"/>
    <row r="2" spans="1:12" s="3" customFormat="1" x14ac:dyDescent="0.3">
      <c r="A2" s="64" t="s">
        <v>83</v>
      </c>
      <c r="B2" s="65"/>
      <c r="C2" s="65"/>
      <c r="D2" s="65"/>
      <c r="E2" s="5"/>
      <c r="F2" s="5"/>
      <c r="G2" s="87"/>
      <c r="H2" s="113" t="s">
        <v>78</v>
      </c>
      <c r="I2" s="113"/>
      <c r="J2" s="114"/>
    </row>
    <row r="3" spans="1:12" s="3" customFormat="1" x14ac:dyDescent="0.3">
      <c r="A3" s="66" t="s">
        <v>72</v>
      </c>
      <c r="B3" s="67"/>
      <c r="C3" s="67"/>
      <c r="D3" s="67"/>
      <c r="E3" s="16"/>
      <c r="F3" s="16"/>
      <c r="G3" s="86"/>
      <c r="H3" s="16"/>
      <c r="I3" s="16"/>
      <c r="J3" s="23"/>
    </row>
    <row r="4" spans="1:12" s="3" customFormat="1" x14ac:dyDescent="0.3">
      <c r="A4" s="52"/>
      <c r="B4" s="16"/>
      <c r="C4" s="16"/>
      <c r="D4" s="16"/>
      <c r="E4" s="16"/>
      <c r="F4" s="16"/>
      <c r="G4" s="86"/>
      <c r="H4" s="16"/>
      <c r="I4" s="16"/>
      <c r="J4" s="23"/>
    </row>
    <row r="5" spans="1:12" s="3" customFormat="1" ht="28.8" x14ac:dyDescent="0.3">
      <c r="A5" s="7" t="s">
        <v>0</v>
      </c>
      <c r="B5" s="8" t="s">
        <v>1</v>
      </c>
      <c r="C5" s="8" t="s">
        <v>2</v>
      </c>
      <c r="D5" s="8" t="s">
        <v>3</v>
      </c>
      <c r="E5" s="9" t="s">
        <v>17</v>
      </c>
      <c r="F5" s="10" t="s">
        <v>58</v>
      </c>
      <c r="G5" s="86"/>
      <c r="H5" s="34" t="s">
        <v>75</v>
      </c>
      <c r="I5" s="74" t="s">
        <v>76</v>
      </c>
      <c r="J5" s="90" t="s">
        <v>77</v>
      </c>
      <c r="K5" s="75"/>
    </row>
    <row r="6" spans="1:12" s="3" customFormat="1" x14ac:dyDescent="0.3">
      <c r="A6" s="12"/>
      <c r="B6" s="13"/>
      <c r="C6" s="8"/>
      <c r="D6" s="13"/>
      <c r="E6" s="22"/>
      <c r="F6" s="10"/>
      <c r="G6" s="86"/>
    </row>
    <row r="7" spans="1:12" s="3" customFormat="1" x14ac:dyDescent="0.3">
      <c r="A7" s="12" t="s">
        <v>55</v>
      </c>
      <c r="B7" s="13" t="s">
        <v>23</v>
      </c>
      <c r="C7" s="8">
        <v>3.5</v>
      </c>
      <c r="D7" s="13" t="s">
        <v>56</v>
      </c>
      <c r="E7" s="16"/>
      <c r="F7" s="68">
        <v>60</v>
      </c>
      <c r="G7" s="86"/>
      <c r="H7" s="16">
        <v>14</v>
      </c>
      <c r="I7" s="16">
        <v>47</v>
      </c>
      <c r="J7" s="16"/>
      <c r="K7" s="23"/>
    </row>
    <row r="8" spans="1:12" s="3" customFormat="1" ht="28.8" x14ac:dyDescent="0.3">
      <c r="A8" s="17" t="s">
        <v>20</v>
      </c>
      <c r="B8" s="18" t="s">
        <v>15</v>
      </c>
      <c r="C8" s="8">
        <v>1</v>
      </c>
      <c r="D8" s="13" t="s">
        <v>54</v>
      </c>
      <c r="E8" s="16"/>
      <c r="F8" s="68">
        <v>10</v>
      </c>
      <c r="G8" s="86"/>
      <c r="H8" s="16">
        <v>2</v>
      </c>
      <c r="I8" s="16">
        <v>7.8</v>
      </c>
      <c r="J8" s="16"/>
      <c r="K8" s="23"/>
    </row>
    <row r="9" spans="1:12" s="3" customFormat="1" x14ac:dyDescent="0.3">
      <c r="A9" s="19" t="s">
        <v>46</v>
      </c>
      <c r="B9" s="20" t="s">
        <v>41</v>
      </c>
      <c r="C9" s="8">
        <v>4</v>
      </c>
      <c r="D9" s="69" t="s">
        <v>34</v>
      </c>
      <c r="E9" s="16"/>
      <c r="F9" s="68">
        <v>900</v>
      </c>
      <c r="G9" s="86"/>
      <c r="H9" s="16">
        <v>217</v>
      </c>
      <c r="I9" s="16">
        <v>709</v>
      </c>
      <c r="J9" s="16"/>
      <c r="K9" s="23"/>
    </row>
    <row r="10" spans="1:12" s="3" customFormat="1" x14ac:dyDescent="0.3">
      <c r="A10" s="19" t="s">
        <v>45</v>
      </c>
      <c r="B10" s="20" t="s">
        <v>41</v>
      </c>
      <c r="C10" s="8">
        <v>2.2999999999999998</v>
      </c>
      <c r="D10" s="69" t="s">
        <v>34</v>
      </c>
      <c r="E10" s="16"/>
      <c r="F10" s="68">
        <v>1000</v>
      </c>
      <c r="G10" s="86"/>
      <c r="H10" s="16">
        <v>242</v>
      </c>
      <c r="I10" s="16">
        <v>788</v>
      </c>
      <c r="J10" s="16"/>
      <c r="K10" s="23"/>
    </row>
    <row r="11" spans="1:12" s="3" customFormat="1" x14ac:dyDescent="0.3">
      <c r="A11" s="19" t="s">
        <v>44</v>
      </c>
      <c r="B11" s="20" t="s">
        <v>41</v>
      </c>
      <c r="C11" s="8">
        <v>0.7</v>
      </c>
      <c r="D11" s="20" t="s">
        <v>42</v>
      </c>
      <c r="E11" s="16"/>
      <c r="F11" s="68">
        <v>35</v>
      </c>
      <c r="G11" s="86"/>
      <c r="H11" s="16">
        <v>8</v>
      </c>
      <c r="I11" s="16">
        <v>27</v>
      </c>
      <c r="J11" s="16"/>
      <c r="K11" s="23"/>
    </row>
    <row r="12" spans="1:12" s="3" customFormat="1" ht="28.8" x14ac:dyDescent="0.3">
      <c r="A12" s="12" t="s">
        <v>57</v>
      </c>
      <c r="B12" s="13" t="s">
        <v>41</v>
      </c>
      <c r="C12" s="8">
        <v>3</v>
      </c>
      <c r="D12" s="13" t="s">
        <v>42</v>
      </c>
      <c r="E12" s="16"/>
      <c r="F12" s="68">
        <v>150</v>
      </c>
      <c r="G12" s="86"/>
      <c r="H12" s="16">
        <v>36</v>
      </c>
      <c r="I12" s="16">
        <v>118</v>
      </c>
      <c r="J12" s="16"/>
      <c r="K12" s="23"/>
    </row>
    <row r="13" spans="1:12" s="3" customFormat="1" x14ac:dyDescent="0.3">
      <c r="A13" s="19" t="s">
        <v>43</v>
      </c>
      <c r="B13" s="20" t="s">
        <v>41</v>
      </c>
      <c r="C13" s="8">
        <v>4</v>
      </c>
      <c r="D13" s="69" t="s">
        <v>42</v>
      </c>
      <c r="E13" s="16"/>
      <c r="F13" s="68">
        <v>205</v>
      </c>
      <c r="G13" s="86"/>
      <c r="H13" s="16">
        <v>53</v>
      </c>
      <c r="I13" s="16">
        <v>173</v>
      </c>
      <c r="J13" s="16"/>
      <c r="K13" s="23"/>
    </row>
    <row r="14" spans="1:12" s="3" customFormat="1" x14ac:dyDescent="0.3">
      <c r="A14" s="16"/>
      <c r="B14" s="16"/>
      <c r="C14" s="16"/>
      <c r="D14" s="16"/>
      <c r="E14" s="16"/>
      <c r="G14" s="86"/>
      <c r="H14" s="63">
        <v>571.12</v>
      </c>
      <c r="I14" s="63">
        <v>1788.88</v>
      </c>
      <c r="J14" s="63"/>
      <c r="K14" s="23"/>
    </row>
    <row r="15" spans="1:12" s="3" customFormat="1" ht="16.2" thickBot="1" x14ac:dyDescent="0.35">
      <c r="A15" s="70"/>
      <c r="B15" s="71"/>
      <c r="C15" s="71"/>
      <c r="D15" s="71"/>
      <c r="E15" s="25"/>
      <c r="F15" s="72">
        <f>SUM(F7:F13)</f>
        <v>2360</v>
      </c>
      <c r="G15" s="88"/>
      <c r="H15" s="76" t="s">
        <v>80</v>
      </c>
      <c r="I15" s="76" t="s">
        <v>81</v>
      </c>
      <c r="J15" s="76"/>
      <c r="K15" s="82"/>
      <c r="L15" s="105">
        <v>145211.79999999999</v>
      </c>
    </row>
    <row r="16" spans="1:12" s="3" customFormat="1" x14ac:dyDescent="0.3">
      <c r="H16" s="91">
        <v>19989.2</v>
      </c>
      <c r="I16" s="91">
        <v>125221.6</v>
      </c>
      <c r="J16" s="73"/>
      <c r="K16" s="84"/>
    </row>
    <row r="17" s="3" customFormat="1" x14ac:dyDescent="0.3"/>
    <row r="18" s="3" customFormat="1" x14ac:dyDescent="0.3"/>
    <row r="19" s="3" customFormat="1" x14ac:dyDescent="0.3"/>
    <row r="20" s="3" customFormat="1" x14ac:dyDescent="0.3"/>
    <row r="21" s="3" customFormat="1" x14ac:dyDescent="0.3"/>
    <row r="22" s="3" customFormat="1" x14ac:dyDescent="0.3"/>
    <row r="23" s="3" customFormat="1" x14ac:dyDescent="0.3"/>
    <row r="24" s="3" customFormat="1" x14ac:dyDescent="0.3"/>
    <row r="25" s="3" customFormat="1" x14ac:dyDescent="0.3"/>
    <row r="26" s="3" customFormat="1" x14ac:dyDescent="0.3"/>
    <row r="27" s="3" customFormat="1" x14ac:dyDescent="0.3"/>
    <row r="28" s="3" customFormat="1" x14ac:dyDescent="0.3"/>
    <row r="29" s="3" customFormat="1" x14ac:dyDescent="0.3"/>
    <row r="30" s="3" customFormat="1" x14ac:dyDescent="0.3"/>
  </sheetData>
  <mergeCells count="1">
    <mergeCell ref="H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Phase 1</vt:lpstr>
      <vt:lpstr>Phase 2 </vt:lpstr>
      <vt:lpstr>Phase 3 </vt:lpstr>
      <vt:lpstr>Phase 4 </vt:lpstr>
      <vt:lpstr>Phase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2023-10-13T10:50:51Z</dcterms:created>
  <dcterms:modified xsi:type="dcterms:W3CDTF">2023-10-13T10:51:14Z</dcterms:modified>
</cp:coreProperties>
</file>