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CATS Activity\ASSET TRANSFER REQUESTS\19-20-02COMM Corsee\"/>
    </mc:Choice>
  </mc:AlternateContent>
  <bookViews>
    <workbookView xWindow="0" yWindow="0" windowWidth="23040" windowHeight="10344"/>
  </bookViews>
  <sheets>
    <sheet name="CATs format" sheetId="3" r:id="rId1"/>
    <sheet name="DBC Budget" sheetId="2" r:id="rId2"/>
  </sheets>
  <definedNames>
    <definedName name="_xlnm.Print_Area" localSheetId="0">'CATs format'!$A$3:$J$29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2" l="1"/>
  <c r="E29" i="3" l="1"/>
  <c r="D29" i="3"/>
  <c r="B21" i="2"/>
  <c r="B41" i="2" l="1"/>
  <c r="B40" i="2"/>
  <c r="B39" i="2"/>
  <c r="B34" i="2"/>
  <c r="B33" i="2"/>
  <c r="B32" i="2"/>
  <c r="B30" i="2" s="1"/>
  <c r="B31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29" i="2"/>
  <c r="B28" i="2"/>
  <c r="B27" i="2"/>
  <c r="B26" i="2"/>
  <c r="B25" i="2"/>
  <c r="B24" i="2"/>
  <c r="B23" i="2"/>
  <c r="B22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4" i="2" s="1"/>
  <c r="B2" i="2" s="1"/>
  <c r="B5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Q3" i="2"/>
  <c r="P3" i="2"/>
  <c r="O3" i="2"/>
  <c r="N3" i="2"/>
  <c r="M3" i="2"/>
  <c r="L3" i="2"/>
  <c r="K3" i="2"/>
  <c r="J3" i="2"/>
  <c r="I3" i="2"/>
  <c r="G3" i="2"/>
  <c r="F3" i="2"/>
  <c r="E3" i="2"/>
  <c r="D3" i="2"/>
  <c r="C3" i="2"/>
  <c r="C2" i="2" s="1"/>
  <c r="D2" i="2" s="1"/>
  <c r="E2" i="2" s="1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Q2" i="2" s="1"/>
</calcChain>
</file>

<file path=xl/sharedStrings.xml><?xml version="1.0" encoding="utf-8"?>
<sst xmlns="http://schemas.openxmlformats.org/spreadsheetml/2006/main" count="195" uniqueCount="164">
  <si>
    <t>DBC  - Banchory Bike Trails Funding Sources</t>
  </si>
  <si>
    <t>Forms of funding</t>
  </si>
  <si>
    <t>Format</t>
  </si>
  <si>
    <t>Potential funds Available</t>
  </si>
  <si>
    <t>Planned Requested funds</t>
  </si>
  <si>
    <t>Terms:</t>
  </si>
  <si>
    <t>Actions/notes</t>
  </si>
  <si>
    <t>Applicability for Fund</t>
  </si>
  <si>
    <t>Link</t>
  </si>
  <si>
    <t>Link 2</t>
  </si>
  <si>
    <t>Responsible</t>
  </si>
  <si>
    <t>Scottish Land Fund</t>
  </si>
  <si>
    <t>Business plan/form</t>
  </si>
  <si>
    <t>on-going</t>
  </si>
  <si>
    <t>Deeside Bike Collective - Budget</t>
  </si>
  <si>
    <t>Total Projected cost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</si>
  <si>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</si>
  <si>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</si>
  <si>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</si>
  <si>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</si>
  <si>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</si>
  <si>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</si>
  <si>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</si>
  <si>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</si>
  <si>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t>Q1 2020</t>
  </si>
  <si>
    <t>Q2 2020</t>
  </si>
  <si>
    <t>H2 2020</t>
  </si>
  <si>
    <t>2022
5 year budget</t>
  </si>
  <si>
    <t>2027
10 Year budget</t>
  </si>
  <si>
    <t>2042
25 Year budget</t>
  </si>
  <si>
    <t>Voluntary or community group
Written Governing document
At least 3 unrelated people in your governing body
UK Bank account with 2 people linked to make withdrawals
Legal entity SCIO</t>
  </si>
  <si>
    <t>Forecasted account balance</t>
  </si>
  <si>
    <t>Jamie</t>
  </si>
  <si>
    <t>Expression of interest submitted</t>
  </si>
  <si>
    <t>£300,000</t>
  </si>
  <si>
    <t>?</t>
  </si>
  <si>
    <t>Requires 30% match funding</t>
  </si>
  <si>
    <t>Need to check if applicable...Ed Garrett confirming</t>
  </si>
  <si>
    <t>https://www.visitscotland.org/supporting-your-business/funding/rural-tourism-infrastructure-fund</t>
  </si>
  <si>
    <t>Forecasted income</t>
  </si>
  <si>
    <t>Sport Scotland - Sport facilities fund - Lottery</t>
  </si>
  <si>
    <t>Max 50% of project cost</t>
  </si>
  <si>
    <t>Project need to start within 12 months, and need to contribute 25% of the total project cost (bank borrowing, local area funding grant and funding count)
Oct '17: waiting to hear…emailed for an update
Nov'18: Contacted fund awaiting conversation with the local funding coordinator</t>
  </si>
  <si>
    <t>SCIO or similar groups</t>
  </si>
  <si>
    <t xml:space="preserve"> Main Project Fundraising</t>
  </si>
  <si>
    <t>https://sportscotland.org.uk/funding/sport-facilities-fund/</t>
  </si>
  <si>
    <t>Bank of Scotland Foundation</t>
  </si>
  <si>
    <t>online form</t>
  </si>
  <si>
    <t>Leader Grant Application</t>
  </si>
  <si>
    <t>Need to submit</t>
  </si>
  <si>
    <t>https://bankofscotlandfoundation.org/medium-grants-programme </t>
  </si>
  <si>
    <t>Mid hill Wind Farm fund</t>
  </si>
  <si>
    <r>
      <t xml:space="preserve">Marr Area </t>
    </r>
    <r>
      <rPr>
        <b/>
        <sz val="11"/>
        <color rgb="FF000000"/>
        <rFont val="Calibri"/>
        <family val="2"/>
      </rPr>
      <t>Committee</t>
    </r>
  </si>
  <si>
    <t>Coop funding</t>
  </si>
  <si>
    <t>Application started - 06/12</t>
  </si>
  <si>
    <t>Tesco funding?</t>
  </si>
  <si>
    <t>Apache Corporation Charity</t>
  </si>
  <si>
    <t>email</t>
  </si>
  <si>
    <t>No deadlines</t>
  </si>
  <si>
    <r>
      <t xml:space="preserve">Marr Area </t>
    </r>
    <r>
      <rPr>
        <b/>
        <sz val="11"/>
        <color rgb="FF000000"/>
        <rFont val="Calibri"/>
        <family val="2"/>
      </rPr>
      <t>Partnership</t>
    </r>
  </si>
  <si>
    <t>Prefer to fully fund</t>
  </si>
  <si>
    <t>prefer to fully fund</t>
  </si>
  <si>
    <t>ans.charity@apachecorp.com</t>
  </si>
  <si>
    <t>Capacity grant (excel fund) - Aberdeenshire council</t>
  </si>
  <si>
    <t>Roundtable</t>
  </si>
  <si>
    <t>Rotary</t>
  </si>
  <si>
    <t>Local business sponsorship</t>
  </si>
  <si>
    <t>Ena Baxter Foundation</t>
  </si>
  <si>
    <t>no deadlines</t>
  </si>
  <si>
    <t>Pre application to be completed first</t>
  </si>
  <si>
    <t>Company sponsorship - donations</t>
  </si>
  <si>
    <t>Local Funding Events</t>
  </si>
  <si>
    <t>http://www.gebfoundation.com/faq</t>
  </si>
  <si>
    <t>Online Funding Routes</t>
  </si>
  <si>
    <t>Paths for All active travel grants</t>
  </si>
  <si>
    <t xml:space="preserve">Build </t>
  </si>
  <si>
    <t>Garfield Weston</t>
  </si>
  <si>
    <t>Planning</t>
  </si>
  <si>
    <t>10% of capital costs</t>
  </si>
  <si>
    <t>Land Cost</t>
  </si>
  <si>
    <t>https://garfieldweston.org/apply-to-us/faqs/</t>
  </si>
  <si>
    <t>Signage</t>
  </si>
  <si>
    <t xml:space="preserve">legal </t>
  </si>
  <si>
    <t>Training</t>
  </si>
  <si>
    <t>Track Design</t>
  </si>
  <si>
    <t>Application form/business plan</t>
  </si>
  <si>
    <t>Construction Costs</t>
  </si>
  <si>
    <t>PM Costs</t>
  </si>
  <si>
    <t>Maintain</t>
  </si>
  <si>
    <t>https://www.ruralnetwork.scot/leader/how-to-apply</t>
  </si>
  <si>
    <t>John</t>
  </si>
  <si>
    <t>Presentation</t>
  </si>
  <si>
    <t>Chris has presented plans to group. They are happy to help. Need to propose what assistance we need</t>
  </si>
  <si>
    <t>n/a</t>
  </si>
  <si>
    <t xml:space="preserve">Training </t>
  </si>
  <si>
    <t>Insurance</t>
  </si>
  <si>
    <t>Maintenance</t>
  </si>
  <si>
    <t>Tools/ Equipment</t>
  </si>
  <si>
    <t>Forestry Management- emergent scope management</t>
  </si>
  <si>
    <t>Forestry Management - Tree thining (assume non economic Harvest 20Ha@ £600/Ha)</t>
  </si>
  <si>
    <t>Forestry Management - Tree Harvesting</t>
  </si>
  <si>
    <t>Forestry Management - Tree planting</t>
  </si>
  <si>
    <t>Online Funding/Grants</t>
  </si>
  <si>
    <t>Local fundraising</t>
  </si>
  <si>
    <t>Plan to sell  Deeside Bike Collective riding Jerseys, further plans to be developed</t>
  </si>
  <si>
    <t>Form/business plan</t>
  </si>
  <si>
    <t>Banchory £2000
Feughdee £5000</t>
  </si>
  <si>
    <t>POU Contribution (e.g Parking?)</t>
  </si>
  <si>
    <t>Require valid quotations to show where money shall be spent. Money provided only once we provide receipts. Need to work out how we manage cash
Aug '17: successful, granted £1200</t>
  </si>
  <si>
    <t>http://www.aberdeenshire.gov.uk/communities-and-events/funding/marr-area-committee-funding</t>
  </si>
  <si>
    <t>Form</t>
  </si>
  <si>
    <t>Awarded based on 1st/2nd 3rd votes in Tesco stores 4k/2k/1k</t>
  </si>
  <si>
    <t>Need to have planning permission in place before we can make the application…</t>
  </si>
  <si>
    <t>http://www.groundwork.org.uk/Sites/tescocommunityscheme</t>
  </si>
  <si>
    <t>Just giving site</t>
  </si>
  <si>
    <t>Need to set up page…link to Facebook?</t>
  </si>
  <si>
    <t>https://www.justgiving.com/crowdfunding/categories/local-community?utm_medium=cpc&amp;utm_source=google&amp;utm_campaign=UK-Generic-Crowdfunding-Vertical-Local_Community-Broad-Desktop-Labs&amp;utm_term=community%20projects%20funding</t>
  </si>
  <si>
    <t>https://www.pathsforall.org.uk/pfa/support/community-path-grants.html</t>
  </si>
  <si>
    <t>Submitted</t>
  </si>
  <si>
    <t>Rounds: 31/03, 31/05, 3108, 31/10</t>
  </si>
  <si>
    <t>http://www.aberdeenshire.gov.uk/leisure-sport-and-culture/capacity-grants</t>
  </si>
  <si>
    <t>http://www.aberdeenshire.gov.uk/media/20076/capacity-grants-excel-project-grant-application-v2.pdf</t>
  </si>
  <si>
    <t>Can't apply to both Marr funds?</t>
  </si>
  <si>
    <t>Encouraged to be used for preliminary funding for development of ideas</t>
  </si>
  <si>
    <t>Can't get funding on Marr area committee and partnership</t>
  </si>
  <si>
    <t>http://www.marrareapartnership.org.uk</t>
  </si>
  <si>
    <t>Next round in April 2020</t>
  </si>
  <si>
    <t>Q1'20</t>
  </si>
  <si>
    <t>Forestry Commission suggestion, requires preliminary discussions to outline timeframe
Jan-19 - expression of interest made</t>
  </si>
  <si>
    <r>
      <t xml:space="preserve">Marr Area </t>
    </r>
    <r>
      <rPr>
        <b/>
        <sz val="11"/>
        <color rgb="FF000000"/>
        <rFont val="Calibri"/>
        <family val="2"/>
        <scheme val="minor"/>
      </rPr>
      <t>Committee</t>
    </r>
  </si>
  <si>
    <r>
      <t xml:space="preserve">Marr Area </t>
    </r>
    <r>
      <rPr>
        <b/>
        <sz val="11"/>
        <color rgb="FF000000"/>
        <rFont val="Calibri"/>
        <family val="2"/>
        <scheme val="minor"/>
      </rPr>
      <t>Partnership</t>
    </r>
  </si>
  <si>
    <t>Success, received</t>
  </si>
  <si>
    <t>Various events</t>
  </si>
  <si>
    <t>DBC member contacts</t>
  </si>
  <si>
    <t>Donations though website</t>
  </si>
  <si>
    <t>Better to apply sooner rather than later. Limited amount of fund for this year
31/08: fund now closed new https://www.aberdeenshire.gov.uk/search?search=connecting+communities+fund# to be checked out</t>
  </si>
  <si>
    <t>On line application</t>
  </si>
  <si>
    <t>submitted</t>
  </si>
  <si>
    <t>Tesco community funding</t>
  </si>
  <si>
    <t>TBC</t>
  </si>
  <si>
    <t>Wait to hear when available to apply</t>
  </si>
  <si>
    <t>Expression of interest given</t>
  </si>
  <si>
    <t>Plan in development</t>
  </si>
  <si>
    <t>Q1-2020</t>
  </si>
  <si>
    <t>Application Successful - award given</t>
  </si>
  <si>
    <t>Success received funds</t>
  </si>
  <si>
    <t>Application deadline</t>
  </si>
  <si>
    <t>Project Build Funding Phase 2 - Design, Construction &amp; Commissioning</t>
  </si>
  <si>
    <t>Current status</t>
  </si>
  <si>
    <t>Land Acquisition Phase 1</t>
  </si>
  <si>
    <t>Scottish-land-fund</t>
  </si>
  <si>
    <t>Rural Tourism infrastructure fund</t>
  </si>
  <si>
    <t> - Need to have a lease/purchase agreed with the FC for this to move forward. See partnership section (5) for details.
- We need to have the full picture on all of our sources of funding. Finding gaps are seen as bad.
- We need a very clear understanding of costs. We need to refresh and get physical quotes.
Nov-18 No longer accepting applications
Jan-19- fund is reopening but limited finds available await to hear if can submit an application
Jan-19 suggested we could put in a smaller application for this
Aug-19 one last round of funding available, Chris finding out when</t>
  </si>
  <si>
    <t>Opportunity North East (ONE)</t>
  </si>
  <si>
    <t>Chris will advise on funding available via North east Cluster group meetings</t>
  </si>
  <si>
    <t>John talked to round table, funding should be available. Value to be discussed</t>
  </si>
  <si>
    <t>Presentation of project given, pledge of assistance given</t>
  </si>
  <si>
    <t>Chris submitting application
may be able to apply to Feughdee community council too as the project is on the border of both CC, and will benefit residents of Feughside - Strachan, Inchmarlo.
October '18: No funding available from Feughdee till next year. submit Banchory one at start of year</t>
  </si>
  <si>
    <t>Team members to discuss with their employers, many have funding available</t>
  </si>
  <si>
    <t>Highlighted By Chris</t>
  </si>
  <si>
    <t>online application</t>
  </si>
  <si>
    <t>25th sept</t>
  </si>
  <si>
    <t>First round application submitted</t>
  </si>
  <si>
    <t>Postcode lottery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</si>
</sst>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 &quot;[$£-809]#,##0.00&quot; &quot;;&quot;-&quot;[$£-809]#,##0.00&quot; &quot;;&quot; &quot;[$£-809]&quot;-&quot;00&quot; &quot;;&quot; &quot;@&quot; &quot;"/>
    <numFmt numFmtId="165" formatCode="_-&quot;£&quot;* #,##0_-;[Red]\-&quot;£&quot;* #,##0_-;_-&quot;£&quot;* &quot;-&quot;_-;_-@"/>
    <numFmt numFmtId="166" formatCode="[$-F800]dddd\,\ mmmm\ dd\,\ yyyy"/>
    <numFmt numFmtId="167" formatCode="_-&quot;£&quot;* #,##0_-;\-&quot;£&quot;* #,##0_-;_-&quot;£&quot;* &quot;-&quot;??_-;_-@"/>
  </numFmts>
  <fonts count="15" x14ac:knownFonts="1">
    <font>
      <sz val="11"/>
      <color rgb="FF000000"/>
      <name val="Calibri"/>
    </font>
    <font>
      <sz val="16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  <scheme val="minor"/>
    </font>
    <font>
      <u/>
      <sz val="16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563C1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B1BBDE"/>
        <bgColor rgb="FFB1BBDE"/>
      </patternFill>
    </fill>
    <fill>
      <patternFill patternType="solid">
        <fgColor rgb="FFFF6600"/>
        <bgColor rgb="FFFF6600"/>
      </patternFill>
    </fill>
    <fill>
      <patternFill patternType="solid">
        <fgColor rgb="FFC4D8E2"/>
        <bgColor rgb="FFC4D8E2"/>
      </patternFill>
    </fill>
    <fill>
      <patternFill patternType="solid">
        <fgColor rgb="FFFFFFFF"/>
        <bgColor rgb="FFFFFFFF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rgb="FF00FFFF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1">
    <xf numFmtId="0" fontId="0" fillId="0" borderId="0" xfId="0" applyFont="1" applyAlignment="1"/>
    <xf numFmtId="0" fontId="1" fillId="3" borderId="1" xfId="0" applyFont="1" applyFill="1" applyBorder="1" applyAlignment="1">
      <alignment horizont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left"/>
    </xf>
    <xf numFmtId="165" fontId="2" fillId="3" borderId="3" xfId="0" applyNumberFormat="1" applyFont="1" applyFill="1" applyBorder="1" applyAlignment="1">
      <alignment horizontal="left"/>
    </xf>
    <xf numFmtId="165" fontId="2" fillId="5" borderId="4" xfId="0" applyNumberFormat="1" applyFont="1" applyFill="1" applyBorder="1" applyAlignment="1">
      <alignment horizontal="left"/>
    </xf>
    <xf numFmtId="166" fontId="0" fillId="5" borderId="5" xfId="0" applyNumberFormat="1" applyFont="1" applyFill="1" applyBorder="1" applyAlignment="1">
      <alignment horizontal="left"/>
    </xf>
    <xf numFmtId="167" fontId="0" fillId="0" borderId="6" xfId="0" applyNumberFormat="1" applyFont="1" applyBorder="1" applyAlignment="1">
      <alignment horizontal="left"/>
    </xf>
    <xf numFmtId="165" fontId="0" fillId="0" borderId="6" xfId="0" applyNumberFormat="1" applyFont="1" applyBorder="1" applyAlignment="1">
      <alignment horizontal="left"/>
    </xf>
    <xf numFmtId="0" fontId="0" fillId="4" borderId="5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165" fontId="2" fillId="5" borderId="7" xfId="0" applyNumberFormat="1" applyFont="1" applyFill="1" applyBorder="1" applyAlignment="1">
      <alignment horizontal="left"/>
    </xf>
    <xf numFmtId="0" fontId="0" fillId="0" borderId="0" xfId="0" applyFont="1" applyAlignment="1">
      <alignment wrapText="1"/>
    </xf>
    <xf numFmtId="164" fontId="0" fillId="0" borderId="0" xfId="0" applyNumberFormat="1" applyFont="1" applyAlignment="1">
      <alignment wrapText="1"/>
    </xf>
    <xf numFmtId="0" fontId="0" fillId="0" borderId="1" xfId="0" applyFont="1" applyBorder="1" applyAlignment="1">
      <alignment wrapText="1"/>
    </xf>
    <xf numFmtId="166" fontId="0" fillId="5" borderId="5" xfId="0" applyNumberFormat="1" applyFont="1" applyFill="1" applyBorder="1" applyAlignment="1">
      <alignment horizontal="left" wrapText="1"/>
    </xf>
    <xf numFmtId="164" fontId="0" fillId="0" borderId="1" xfId="0" applyNumberFormat="1" applyFont="1" applyBorder="1" applyAlignment="1">
      <alignment wrapText="1"/>
    </xf>
    <xf numFmtId="166" fontId="0" fillId="5" borderId="8" xfId="0" applyNumberFormat="1" applyFont="1" applyFill="1" applyBorder="1" applyAlignment="1">
      <alignment horizontal="left"/>
    </xf>
    <xf numFmtId="165" fontId="0" fillId="0" borderId="9" xfId="0" applyNumberFormat="1" applyFont="1" applyBorder="1" applyAlignment="1">
      <alignment horizontal="left"/>
    </xf>
    <xf numFmtId="164" fontId="0" fillId="0" borderId="0" xfId="0" applyNumberFormat="1" applyFont="1"/>
    <xf numFmtId="0" fontId="2" fillId="0" borderId="0" xfId="0" applyFont="1"/>
    <xf numFmtId="0" fontId="0" fillId="0" borderId="2" xfId="0" applyFont="1" applyBorder="1" applyAlignment="1">
      <alignment wrapText="1"/>
    </xf>
    <xf numFmtId="0" fontId="4" fillId="0" borderId="0" xfId="0" applyFont="1" applyAlignment="1"/>
    <xf numFmtId="0" fontId="4" fillId="0" borderId="10" xfId="0" applyFont="1" applyBorder="1" applyAlignment="1"/>
    <xf numFmtId="0" fontId="4" fillId="0" borderId="11" xfId="0" applyFont="1" applyBorder="1" applyAlignment="1"/>
    <xf numFmtId="0" fontId="4" fillId="0" borderId="12" xfId="0" applyFont="1" applyBorder="1" applyAlignment="1"/>
    <xf numFmtId="0" fontId="5" fillId="0" borderId="13" xfId="0" applyFont="1" applyBorder="1"/>
    <xf numFmtId="0" fontId="5" fillId="0" borderId="14" xfId="0" applyFont="1" applyBorder="1"/>
    <xf numFmtId="0" fontId="5" fillId="0" borderId="14" xfId="0" applyFont="1" applyBorder="1" applyAlignment="1"/>
    <xf numFmtId="0" fontId="6" fillId="0" borderId="14" xfId="0" applyFont="1" applyBorder="1"/>
    <xf numFmtId="0" fontId="6" fillId="0" borderId="15" xfId="0" applyFont="1" applyBorder="1"/>
    <xf numFmtId="0" fontId="6" fillId="2" borderId="14" xfId="0" applyFont="1" applyFill="1" applyBorder="1"/>
    <xf numFmtId="0" fontId="6" fillId="2" borderId="15" xfId="0" applyFont="1" applyFill="1" applyBorder="1"/>
    <xf numFmtId="0" fontId="4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164" fontId="4" fillId="0" borderId="14" xfId="0" applyNumberFormat="1" applyFont="1" applyBorder="1" applyAlignment="1">
      <alignment wrapText="1"/>
    </xf>
    <xf numFmtId="0" fontId="8" fillId="0" borderId="14" xfId="0" applyFont="1" applyBorder="1" applyAlignment="1"/>
    <xf numFmtId="0" fontId="9" fillId="0" borderId="14" xfId="0" applyFont="1" applyBorder="1"/>
    <xf numFmtId="0" fontId="6" fillId="0" borderId="14" xfId="0" applyFont="1" applyBorder="1" applyAlignment="1"/>
    <xf numFmtId="0" fontId="6" fillId="0" borderId="15" xfId="0" applyFont="1" applyBorder="1" applyAlignment="1"/>
    <xf numFmtId="0" fontId="9" fillId="0" borderId="14" xfId="0" applyFont="1" applyBorder="1" applyAlignment="1"/>
    <xf numFmtId="0" fontId="8" fillId="0" borderId="14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10" fillId="0" borderId="14" xfId="0" applyFont="1" applyBorder="1" applyAlignment="1">
      <alignment wrapText="1"/>
    </xf>
    <xf numFmtId="0" fontId="4" fillId="0" borderId="13" xfId="0" applyFont="1" applyBorder="1"/>
    <xf numFmtId="14" fontId="4" fillId="0" borderId="14" xfId="0" applyNumberFormat="1" applyFont="1" applyBorder="1" applyAlignment="1">
      <alignment wrapText="1"/>
    </xf>
    <xf numFmtId="0" fontId="8" fillId="0" borderId="14" xfId="0" applyFont="1" applyBorder="1"/>
    <xf numFmtId="0" fontId="11" fillId="0" borderId="14" xfId="1" applyFont="1" applyBorder="1"/>
    <xf numFmtId="0" fontId="4" fillId="0" borderId="15" xfId="0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9" fillId="0" borderId="14" xfId="0" applyFont="1" applyBorder="1" applyAlignment="1">
      <alignment wrapText="1"/>
    </xf>
    <xf numFmtId="0" fontId="4" fillId="6" borderId="13" xfId="0" applyFont="1" applyFill="1" applyBorder="1" applyAlignment="1"/>
    <xf numFmtId="0" fontId="10" fillId="0" borderId="14" xfId="0" applyFont="1" applyBorder="1" applyAlignment="1">
      <alignment vertical="center" wrapText="1"/>
    </xf>
    <xf numFmtId="0" fontId="11" fillId="0" borderId="14" xfId="1" applyFont="1" applyBorder="1" applyAlignment="1">
      <alignment wrapText="1"/>
    </xf>
    <xf numFmtId="0" fontId="13" fillId="0" borderId="13" xfId="0" applyFont="1" applyBorder="1"/>
    <xf numFmtId="0" fontId="4" fillId="0" borderId="16" xfId="0" applyFont="1" applyBorder="1" applyAlignment="1">
      <alignment wrapText="1"/>
    </xf>
    <xf numFmtId="0" fontId="4" fillId="0" borderId="17" xfId="0" applyFont="1" applyBorder="1" applyAlignment="1">
      <alignment wrapText="1"/>
    </xf>
    <xf numFmtId="0" fontId="8" fillId="0" borderId="17" xfId="0" applyFont="1" applyBorder="1" applyAlignment="1">
      <alignment wrapText="1"/>
    </xf>
    <xf numFmtId="0" fontId="9" fillId="0" borderId="17" xfId="0" applyFont="1" applyBorder="1" applyAlignment="1">
      <alignment wrapText="1"/>
    </xf>
    <xf numFmtId="0" fontId="10" fillId="0" borderId="17" xfId="0" applyFont="1" applyBorder="1" applyAlignment="1">
      <alignment wrapText="1"/>
    </xf>
    <xf numFmtId="0" fontId="6" fillId="0" borderId="17" xfId="0" applyFont="1" applyBorder="1"/>
    <xf numFmtId="0" fontId="6" fillId="0" borderId="18" xfId="0" applyFont="1" applyBorder="1"/>
    <xf numFmtId="0" fontId="4" fillId="7" borderId="13" xfId="0" applyFont="1" applyFill="1" applyBorder="1" applyAlignment="1">
      <alignment wrapText="1"/>
    </xf>
    <xf numFmtId="0" fontId="4" fillId="7" borderId="14" xfId="0" applyFont="1" applyFill="1" applyBorder="1" applyAlignment="1">
      <alignment wrapText="1"/>
    </xf>
    <xf numFmtId="14" fontId="4" fillId="7" borderId="14" xfId="0" applyNumberFormat="1" applyFont="1" applyFill="1" applyBorder="1" applyAlignment="1">
      <alignment wrapText="1"/>
    </xf>
    <xf numFmtId="0" fontId="6" fillId="7" borderId="14" xfId="0" applyFont="1" applyFill="1" applyBorder="1"/>
    <xf numFmtId="0" fontId="6" fillId="7" borderId="15" xfId="0" applyFont="1" applyFill="1" applyBorder="1"/>
    <xf numFmtId="0" fontId="4" fillId="0" borderId="19" xfId="0" applyFont="1" applyBorder="1" applyAlignment="1">
      <alignment wrapText="1"/>
    </xf>
    <xf numFmtId="0" fontId="6" fillId="0" borderId="20" xfId="0" applyFont="1" applyBorder="1"/>
    <xf numFmtId="164" fontId="4" fillId="0" borderId="14" xfId="0" applyNumberFormat="1" applyFont="1" applyBorder="1" applyAlignment="1">
      <alignment horizontal="right" wrapText="1"/>
    </xf>
    <xf numFmtId="164" fontId="4" fillId="7" borderId="14" xfId="0" applyNumberFormat="1" applyFont="1" applyFill="1" applyBorder="1" applyAlignment="1">
      <alignment horizontal="right" wrapText="1"/>
    </xf>
    <xf numFmtId="164" fontId="4" fillId="0" borderId="17" xfId="0" applyNumberFormat="1" applyFont="1" applyBorder="1" applyAlignment="1">
      <alignment horizontal="right" wrapText="1"/>
    </xf>
    <xf numFmtId="164" fontId="0" fillId="0" borderId="8" xfId="0" applyNumberFormat="1" applyFont="1" applyBorder="1" applyAlignment="1">
      <alignment horizontal="right"/>
    </xf>
    <xf numFmtId="0" fontId="7" fillId="8" borderId="13" xfId="0" applyFont="1" applyFill="1" applyBorder="1" applyAlignment="1">
      <alignment wrapText="1"/>
    </xf>
    <xf numFmtId="0" fontId="4" fillId="8" borderId="14" xfId="0" applyFont="1" applyFill="1" applyBorder="1" applyAlignment="1">
      <alignment wrapText="1"/>
    </xf>
    <xf numFmtId="164" fontId="4" fillId="8" borderId="14" xfId="0" applyNumberFormat="1" applyFont="1" applyFill="1" applyBorder="1" applyAlignment="1">
      <alignment wrapText="1"/>
    </xf>
    <xf numFmtId="0" fontId="8" fillId="8" borderId="14" xfId="0" applyFont="1" applyFill="1" applyBorder="1"/>
    <xf numFmtId="164" fontId="4" fillId="8" borderId="14" xfId="0" applyNumberFormat="1" applyFont="1" applyFill="1" applyBorder="1" applyAlignment="1">
      <alignment horizontal="right" wrapText="1"/>
    </xf>
    <xf numFmtId="0" fontId="8" fillId="8" borderId="14" xfId="0" applyFont="1" applyFill="1" applyBorder="1" applyAlignment="1">
      <alignment horizontal="left" vertical="center" wrapText="1"/>
    </xf>
    <xf numFmtId="0" fontId="10" fillId="8" borderId="14" xfId="0" applyFont="1" applyFill="1" applyBorder="1" applyAlignment="1">
      <alignment wrapText="1"/>
    </xf>
    <xf numFmtId="0" fontId="14" fillId="0" borderId="0" xfId="0" applyFont="1"/>
  </cellXfs>
  <cellStyles count="2">
    <cellStyle name="Hyperlink" xfId="1" builtinId="8"/>
    <cellStyle name="Normal" xfId="0" builtinId="0"/>
  </cellStyles>
  <dxfs count="19">
    <dxf>
      <font>
        <strike val="0"/>
        <outline val="0"/>
        <shadow val="0"/>
        <vertAlign val="baseline"/>
        <name val="Calibri"/>
        <scheme val="minor"/>
      </font>
      <border diagonalUp="0" diagonalDown="0">
        <left style="dashed">
          <color indexed="64"/>
        </left>
        <right/>
        <top style="dashed">
          <color indexed="64"/>
        </top>
        <bottom style="dashed">
          <color indexed="64"/>
        </bottom>
        <vertical style="dashed">
          <color indexed="64"/>
        </vertical>
        <horizontal style="dashed">
          <color indexed="64"/>
        </horizontal>
      </border>
    </dxf>
    <dxf>
      <font>
        <strike val="0"/>
        <outline val="0"/>
        <shadow val="0"/>
        <vertAlign val="baseline"/>
        <name val="Calibri"/>
        <scheme val="minor"/>
      </font>
      <border diagonalUp="0" diagonalDown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  <vertical style="dashed">
          <color indexed="64"/>
        </vertical>
        <horizontal style="dashed">
          <color indexed="64"/>
        </horizontal>
      </border>
    </dxf>
    <dxf>
      <font>
        <strike val="0"/>
        <outline val="0"/>
        <shadow val="0"/>
        <vertAlign val="baseline"/>
        <name val="Calibri"/>
        <scheme val="minor"/>
      </font>
      <border diagonalUp="0" diagonalDown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  <vertical style="dashed">
          <color indexed="64"/>
        </vertical>
        <horizontal style="dashed">
          <color indexed="64"/>
        </horizontal>
      </border>
    </dxf>
    <dxf>
      <font>
        <strike val="0"/>
        <outline val="0"/>
        <shadow val="0"/>
        <vertAlign val="baseline"/>
        <name val="Calibri"/>
        <scheme val="minor"/>
      </font>
      <border diagonalUp="0" diagonalDown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  <vertical style="dashed">
          <color indexed="64"/>
        </vertical>
        <horizontal style="dashed">
          <color indexed="64"/>
        </horizontal>
      </border>
    </dxf>
    <dxf>
      <font>
        <strike val="0"/>
        <outline val="0"/>
        <shadow val="0"/>
        <vertAlign val="baseline"/>
        <name val="Calibri"/>
        <scheme val="minor"/>
      </font>
      <border diagonalUp="0" diagonalDown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  <vertical style="dashed">
          <color indexed="64"/>
        </vertical>
        <horizontal style="dashed">
          <color indexed="64"/>
        </horizontal>
      </border>
    </dxf>
    <dxf>
      <font>
        <strike val="0"/>
        <outline val="0"/>
        <shadow val="0"/>
        <vertAlign val="baseline"/>
        <name val="Calibri"/>
        <scheme val="minor"/>
      </font>
      <border diagonalUp="0" diagonalDown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  <vertical style="dashed">
          <color indexed="64"/>
        </vertical>
        <horizontal style="dashed">
          <color indexed="64"/>
        </horizontal>
      </border>
    </dxf>
    <dxf>
      <font>
        <strike val="0"/>
        <outline val="0"/>
        <shadow val="0"/>
        <vertAlign val="baseline"/>
        <name val="Calibri"/>
        <scheme val="minor"/>
      </font>
      <border diagonalUp="0" diagonalDown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  <vertical style="dashed">
          <color indexed="64"/>
        </vertical>
        <horizontal style="dashed">
          <color indexed="64"/>
        </horizontal>
      </border>
    </dxf>
    <dxf>
      <font>
        <strike val="0"/>
        <outline val="0"/>
        <shadow val="0"/>
        <vertAlign val="baseline"/>
        <name val="Calibri"/>
        <scheme val="minor"/>
      </font>
      <border diagonalUp="0" diagonalDown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  <vertical style="dashed">
          <color indexed="64"/>
        </vertical>
        <horizontal style="dashed">
          <color indexed="64"/>
        </horizontal>
      </border>
    </dxf>
    <dxf>
      <font>
        <strike val="0"/>
        <outline val="0"/>
        <shadow val="0"/>
        <vertAlign val="baseline"/>
        <name val="Calibri"/>
        <scheme val="minor"/>
      </font>
      <border diagonalUp="0" diagonalDown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  <vertical style="dashed">
          <color indexed="64"/>
        </vertical>
        <horizontal style="dashed">
          <color indexed="64"/>
        </horizontal>
      </border>
    </dxf>
    <dxf>
      <font>
        <strike val="0"/>
        <outline val="0"/>
        <shadow val="0"/>
        <vertAlign val="baseline"/>
        <name val="Calibri"/>
        <scheme val="minor"/>
      </font>
      <border diagonalUp="0" diagonalDown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  <vertical style="dashed">
          <color indexed="64"/>
        </vertical>
        <horizontal style="dashed">
          <color indexed="64"/>
        </horizontal>
      </border>
    </dxf>
    <dxf>
      <font>
        <strike val="0"/>
        <outline val="0"/>
        <shadow val="0"/>
        <vertAlign val="baseline"/>
        <name val="Calibri"/>
        <scheme val="minor"/>
      </font>
      <border diagonalUp="0" diagonalDown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  <vertical style="dashed">
          <color indexed="64"/>
        </vertical>
        <horizontal style="dashed">
          <color indexed="64"/>
        </horizontal>
      </border>
    </dxf>
    <dxf>
      <font>
        <strike val="0"/>
        <outline val="0"/>
        <shadow val="0"/>
        <vertAlign val="baseline"/>
        <name val="Calibri"/>
        <scheme val="minor"/>
      </font>
      <border diagonalUp="0" diagonalDown="0">
        <left/>
        <right style="dashed">
          <color indexed="64"/>
        </right>
        <top style="dashed">
          <color indexed="64"/>
        </top>
        <bottom style="dashed">
          <color indexed="64"/>
        </bottom>
        <vertical style="dashed">
          <color indexed="64"/>
        </vertical>
        <horizontal style="dashed">
          <color indexed="64"/>
        </horizontal>
      </border>
    </dxf>
    <dxf>
      <font>
        <strike val="0"/>
        <outline val="0"/>
        <shadow val="0"/>
        <vertAlign val="baseline"/>
        <name val="Calibri"/>
        <scheme val="minor"/>
      </font>
      <border diagonalUp="0" diagonalDown="0">
        <left style="dashed">
          <color indexed="64"/>
        </left>
        <right style="dashed">
          <color indexed="64"/>
        </right>
        <top/>
        <bottom/>
        <vertical style="dashed">
          <color indexed="64"/>
        </vertical>
        <horizontal style="dashed">
          <color indexed="64"/>
        </horizontal>
      </border>
    </dxf>
    <dxf>
      <font>
        <strike val="0"/>
        <outline val="0"/>
        <shadow val="0"/>
        <vertAlign val="baseline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scheme val="minor"/>
      </font>
      <border diagonalUp="0" diagonalDown="0">
        <left style="dashed">
          <color indexed="64"/>
        </left>
        <right style="dashed">
          <color indexed="64"/>
        </right>
        <top/>
        <bottom/>
        <vertical style="dashed">
          <color indexed="64"/>
        </vertical>
        <horizontal style="dashed">
          <color indexed="64"/>
        </horizontal>
      </border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FFFF"/>
          <bgColor rgb="FFFFFFFF"/>
        </patternFill>
      </fill>
    </dxf>
  </dxfs>
  <tableStyles count="1">
    <tableStyle name="Funding Plan-style" pivot="0" count="3">
      <tableStyleElement type="headerRow" dxfId="18"/>
      <tableStyleElement type="firstRowStripe" dxfId="17"/>
      <tableStyleElement type="secondRowStripe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_13" displayName="Table_13" ref="A3:L28" headerRowDxfId="15" dataDxfId="13" totalsRowDxfId="12" headerRowBorderDxfId="14">
  <tableColumns count="12">
    <tableColumn id="1" name="Forms of funding" dataDxfId="11"/>
    <tableColumn id="2" name="Format" dataDxfId="10"/>
    <tableColumn id="3" name="Application deadline" dataDxfId="9"/>
    <tableColumn id="4" name="Potential funds Available" dataDxfId="8"/>
    <tableColumn id="5" name="Planned Requested funds" dataDxfId="7"/>
    <tableColumn id="6" name="Terms:" dataDxfId="6"/>
    <tableColumn id="7" name="Actions/notes" dataDxfId="5"/>
    <tableColumn id="8" name="Applicability for Fund" dataDxfId="4"/>
    <tableColumn id="9" name="Link" dataDxfId="3"/>
    <tableColumn id="10" name="Link 2" dataDxfId="2"/>
    <tableColumn id="11" name="Responsible" dataDxfId="1"/>
    <tableColumn id="12" name="Current status" dataDxfId="0"/>
  </tableColumns>
  <tableStyleInfo name="Funding Plan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athsforall.org.uk/pfa/support/community-path-grants.html" TargetMode="External"/><Relationship Id="rId13" Type="http://schemas.openxmlformats.org/officeDocument/2006/relationships/table" Target="../tables/table1.xml"/><Relationship Id="rId3" Type="http://schemas.openxmlformats.org/officeDocument/2006/relationships/hyperlink" Target="https://sportscotland.org.uk/funding/sport-facilities-fund/" TargetMode="External"/><Relationship Id="rId7" Type="http://schemas.openxmlformats.org/officeDocument/2006/relationships/hyperlink" Target="https://garfieldweston.org/apply-to-us/faqs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visitscotland.org/supporting-your-business/funding/rural-tourism-infrastructure-fund" TargetMode="External"/><Relationship Id="rId1" Type="http://schemas.openxmlformats.org/officeDocument/2006/relationships/hyperlink" Target="https://www.biglotteryfund.org.uk/funding/programmes/scottish-land-fund" TargetMode="External"/><Relationship Id="rId6" Type="http://schemas.openxmlformats.org/officeDocument/2006/relationships/hyperlink" Target="http://www.gebfoundation.com/faq" TargetMode="External"/><Relationship Id="rId11" Type="http://schemas.openxmlformats.org/officeDocument/2006/relationships/hyperlink" Target="https://www.ruralnetwork.scot/leader/how-to-apply" TargetMode="External"/><Relationship Id="rId5" Type="http://schemas.openxmlformats.org/officeDocument/2006/relationships/hyperlink" Target="mailto:ans.charity@apachecorp.com" TargetMode="External"/><Relationship Id="rId10" Type="http://schemas.openxmlformats.org/officeDocument/2006/relationships/hyperlink" Target="http://www.marrareapartnership.org.uk/" TargetMode="External"/><Relationship Id="rId4" Type="http://schemas.openxmlformats.org/officeDocument/2006/relationships/hyperlink" Target="https://bankofscotlandfoundation.org/medium-grants-programme&#160;" TargetMode="External"/><Relationship Id="rId9" Type="http://schemas.openxmlformats.org/officeDocument/2006/relationships/hyperlink" Target="http://www.aberdeenshire.gov.uk/leisure-sport-and-culture/capacity-gra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005"/>
  <sheetViews>
    <sheetView tabSelected="1" zoomScale="75" zoomScaleNormal="75" workbookViewId="0">
      <selection activeCell="F23" sqref="F23"/>
    </sheetView>
  </sheetViews>
  <sheetFormatPr defaultColWidth="14.44140625" defaultRowHeight="14.4" x14ac:dyDescent="0.3"/>
  <cols>
    <col min="1" max="1" width="36" customWidth="1"/>
    <col min="2" max="2" width="18.6640625" customWidth="1"/>
    <col min="3" max="3" width="30.88671875" customWidth="1"/>
    <col min="4" max="4" width="33.33203125" customWidth="1"/>
    <col min="5" max="5" width="33.88671875" customWidth="1"/>
    <col min="6" max="6" width="24.33203125" customWidth="1"/>
    <col min="7" max="7" width="52" hidden="1" customWidth="1"/>
    <col min="8" max="8" width="40" hidden="1" customWidth="1"/>
    <col min="9" max="9" width="40" customWidth="1"/>
    <col min="10" max="10" width="35.6640625" customWidth="1"/>
    <col min="11" max="11" width="14.33203125" hidden="1" customWidth="1"/>
    <col min="12" max="12" width="24.33203125" hidden="1" customWidth="1"/>
    <col min="13" max="32" width="8.6640625" customWidth="1"/>
  </cols>
  <sheetData>
    <row r="1" spans="1:32" ht="26.4" thickBot="1" x14ac:dyDescent="0.55000000000000004">
      <c r="A1" s="80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32" ht="15" customHeight="1" x14ac:dyDescent="0.3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1:32" ht="21" x14ac:dyDescent="0.4">
      <c r="A3" s="26" t="s">
        <v>1</v>
      </c>
      <c r="B3" s="27" t="s">
        <v>2</v>
      </c>
      <c r="C3" s="27" t="s">
        <v>146</v>
      </c>
      <c r="D3" s="27" t="s">
        <v>3</v>
      </c>
      <c r="E3" s="27" t="s">
        <v>4</v>
      </c>
      <c r="F3" s="27" t="s">
        <v>5</v>
      </c>
      <c r="G3" s="27" t="s">
        <v>6</v>
      </c>
      <c r="H3" s="28" t="s">
        <v>7</v>
      </c>
      <c r="I3" s="27" t="s">
        <v>8</v>
      </c>
      <c r="J3" s="27" t="s">
        <v>9</v>
      </c>
      <c r="K3" s="29" t="s">
        <v>10</v>
      </c>
      <c r="L3" s="30" t="s">
        <v>148</v>
      </c>
    </row>
    <row r="4" spans="1:32" ht="18" x14ac:dyDescent="0.35">
      <c r="A4" s="73" t="s">
        <v>149</v>
      </c>
      <c r="B4" s="74"/>
      <c r="C4" s="74"/>
      <c r="D4" s="75"/>
      <c r="E4" s="75"/>
      <c r="F4" s="74"/>
      <c r="G4" s="74"/>
      <c r="H4" s="76"/>
      <c r="I4" s="76"/>
      <c r="J4" s="74"/>
      <c r="K4" s="31"/>
      <c r="L4" s="32"/>
    </row>
    <row r="5" spans="1:32" ht="72.75" customHeight="1" x14ac:dyDescent="0.3">
      <c r="A5" s="33" t="s">
        <v>11</v>
      </c>
      <c r="B5" s="34" t="s">
        <v>12</v>
      </c>
      <c r="C5" s="34" t="s">
        <v>13</v>
      </c>
      <c r="D5" s="69">
        <v>1000000</v>
      </c>
      <c r="E5" s="69">
        <v>85000</v>
      </c>
      <c r="F5" s="34"/>
      <c r="G5" s="34" t="s">
        <v>128</v>
      </c>
      <c r="H5" s="36" t="s">
        <v>30</v>
      </c>
      <c r="I5" s="37" t="s">
        <v>150</v>
      </c>
      <c r="J5" s="34"/>
      <c r="K5" s="38" t="s">
        <v>32</v>
      </c>
      <c r="L5" s="39" t="s">
        <v>33</v>
      </c>
    </row>
    <row r="6" spans="1:32" hidden="1" x14ac:dyDescent="0.3">
      <c r="A6" s="33" t="s">
        <v>151</v>
      </c>
      <c r="B6" s="34"/>
      <c r="C6" s="34"/>
      <c r="D6" s="69" t="s">
        <v>34</v>
      </c>
      <c r="E6" s="69" t="s">
        <v>139</v>
      </c>
      <c r="F6" s="34" t="s">
        <v>36</v>
      </c>
      <c r="G6" s="34" t="s">
        <v>37</v>
      </c>
      <c r="H6" s="36"/>
      <c r="I6" s="40" t="s">
        <v>38</v>
      </c>
      <c r="J6" s="34"/>
      <c r="K6" s="29"/>
      <c r="L6" s="30"/>
    </row>
    <row r="7" spans="1:32" ht="74.25" customHeight="1" x14ac:dyDescent="0.35">
      <c r="A7" s="73" t="s">
        <v>147</v>
      </c>
      <c r="B7" s="74"/>
      <c r="C7" s="74"/>
      <c r="D7" s="77"/>
      <c r="E7" s="77"/>
      <c r="F7" s="74"/>
      <c r="G7" s="74"/>
      <c r="H7" s="78"/>
      <c r="I7" s="78"/>
      <c r="J7" s="79"/>
      <c r="K7" s="31"/>
      <c r="L7" s="32"/>
    </row>
    <row r="8" spans="1:32" ht="74.25" customHeight="1" x14ac:dyDescent="0.3">
      <c r="A8" s="33" t="s">
        <v>40</v>
      </c>
      <c r="B8" s="34" t="s">
        <v>12</v>
      </c>
      <c r="C8" s="34" t="s">
        <v>126</v>
      </c>
      <c r="D8" s="69">
        <v>100000</v>
      </c>
      <c r="E8" s="69">
        <v>78000</v>
      </c>
      <c r="F8" s="34" t="s">
        <v>41</v>
      </c>
      <c r="G8" s="34" t="s">
        <v>42</v>
      </c>
      <c r="H8" s="41" t="s">
        <v>43</v>
      </c>
      <c r="I8" s="42" t="s">
        <v>45</v>
      </c>
      <c r="J8" s="43"/>
      <c r="K8" s="29"/>
      <c r="L8" s="30"/>
    </row>
    <row r="9" spans="1:32" x14ac:dyDescent="0.3">
      <c r="A9" s="44" t="s">
        <v>46</v>
      </c>
      <c r="B9" s="34" t="s">
        <v>47</v>
      </c>
      <c r="C9" s="45" t="s">
        <v>127</v>
      </c>
      <c r="D9" s="69">
        <v>25000</v>
      </c>
      <c r="E9" s="69">
        <v>5000</v>
      </c>
      <c r="F9" s="34"/>
      <c r="G9" s="34" t="s">
        <v>49</v>
      </c>
      <c r="H9" s="46"/>
      <c r="I9" s="47" t="s">
        <v>50</v>
      </c>
      <c r="J9" s="34"/>
      <c r="K9" s="34" t="s">
        <v>32</v>
      </c>
      <c r="L9" s="48" t="s">
        <v>54</v>
      </c>
      <c r="M9" s="12"/>
      <c r="N9" s="13"/>
      <c r="O9" s="13"/>
      <c r="P9" s="12"/>
      <c r="Q9" s="12"/>
      <c r="R9" s="12"/>
      <c r="S9" s="12"/>
      <c r="T9" s="12"/>
      <c r="U9" s="12"/>
      <c r="V9" s="12"/>
      <c r="W9" s="13"/>
      <c r="X9" s="13"/>
      <c r="Y9" s="12"/>
      <c r="Z9" s="12"/>
      <c r="AA9" s="12"/>
      <c r="AB9" s="12"/>
      <c r="AC9" s="12"/>
      <c r="AD9" s="12"/>
      <c r="AE9" s="12"/>
      <c r="AF9" s="13"/>
    </row>
    <row r="10" spans="1:32" ht="15.75" customHeight="1" x14ac:dyDescent="0.3">
      <c r="A10" s="44" t="s">
        <v>56</v>
      </c>
      <c r="B10" s="34" t="s">
        <v>57</v>
      </c>
      <c r="C10" s="34" t="s">
        <v>58</v>
      </c>
      <c r="D10" s="69" t="s">
        <v>139</v>
      </c>
      <c r="E10" s="69" t="s">
        <v>139</v>
      </c>
      <c r="F10" s="34" t="s">
        <v>60</v>
      </c>
      <c r="G10" s="34" t="s">
        <v>61</v>
      </c>
      <c r="H10" s="46"/>
      <c r="I10" s="37" t="s">
        <v>62</v>
      </c>
      <c r="J10" s="34"/>
      <c r="K10" s="34"/>
      <c r="L10" s="48"/>
      <c r="M10" s="12"/>
      <c r="N10" s="13"/>
      <c r="O10" s="13"/>
      <c r="P10" s="12"/>
      <c r="Q10" s="12"/>
      <c r="R10" s="12"/>
      <c r="S10" s="12"/>
      <c r="T10" s="12"/>
      <c r="U10" s="12"/>
      <c r="V10" s="12"/>
      <c r="W10" s="13"/>
      <c r="X10" s="13"/>
      <c r="Y10" s="12"/>
      <c r="Z10" s="12"/>
      <c r="AA10" s="12"/>
      <c r="AB10" s="12"/>
      <c r="AC10" s="12"/>
      <c r="AD10" s="12"/>
      <c r="AE10" s="12"/>
      <c r="AF10" s="13"/>
    </row>
    <row r="11" spans="1:32" ht="15.75" customHeight="1" x14ac:dyDescent="0.3">
      <c r="A11" s="33" t="s">
        <v>67</v>
      </c>
      <c r="B11" s="34" t="s">
        <v>47</v>
      </c>
      <c r="C11" s="34" t="s">
        <v>68</v>
      </c>
      <c r="D11" s="69">
        <v>25000</v>
      </c>
      <c r="E11" s="69">
        <v>5000</v>
      </c>
      <c r="F11" s="34"/>
      <c r="G11" s="34" t="s">
        <v>69</v>
      </c>
      <c r="H11" s="49"/>
      <c r="I11" s="50" t="s">
        <v>72</v>
      </c>
      <c r="J11" s="34"/>
      <c r="K11" s="34"/>
      <c r="L11" s="48"/>
      <c r="M11" s="12"/>
      <c r="N11" s="13"/>
      <c r="O11" s="13"/>
      <c r="P11" s="12"/>
      <c r="Q11" s="12"/>
      <c r="R11" s="12"/>
      <c r="S11" s="12"/>
      <c r="T11" s="12"/>
      <c r="U11" s="12"/>
      <c r="V11" s="12"/>
      <c r="W11" s="13"/>
      <c r="X11" s="13"/>
      <c r="Y11" s="12"/>
      <c r="Z11" s="12"/>
      <c r="AA11" s="12"/>
      <c r="AB11" s="12"/>
      <c r="AC11" s="12"/>
      <c r="AD11" s="12"/>
      <c r="AE11" s="12"/>
      <c r="AF11" s="13"/>
    </row>
    <row r="12" spans="1:32" ht="15.75" customHeight="1" x14ac:dyDescent="0.3">
      <c r="A12" s="51" t="s">
        <v>76</v>
      </c>
      <c r="B12" s="34" t="s">
        <v>47</v>
      </c>
      <c r="C12" s="34" t="s">
        <v>58</v>
      </c>
      <c r="D12" s="69" t="s">
        <v>78</v>
      </c>
      <c r="E12" s="69" t="s">
        <v>139</v>
      </c>
      <c r="F12" s="34"/>
      <c r="G12" s="34"/>
      <c r="H12" s="49"/>
      <c r="I12" s="50" t="s">
        <v>80</v>
      </c>
      <c r="J12" s="34"/>
      <c r="K12" s="34"/>
      <c r="L12" s="48"/>
      <c r="M12" s="12"/>
      <c r="N12" s="13"/>
      <c r="O12" s="13"/>
      <c r="P12" s="12"/>
      <c r="Q12" s="12"/>
      <c r="R12" s="12"/>
      <c r="S12" s="12"/>
      <c r="T12" s="12"/>
      <c r="U12" s="12"/>
      <c r="V12" s="12"/>
      <c r="W12" s="13"/>
      <c r="X12" s="13"/>
      <c r="Y12" s="12"/>
      <c r="Z12" s="12"/>
      <c r="AA12" s="12"/>
      <c r="AB12" s="12"/>
      <c r="AC12" s="12"/>
      <c r="AD12" s="12"/>
      <c r="AE12" s="12"/>
      <c r="AF12" s="13"/>
    </row>
    <row r="13" spans="1:32" ht="167.25" customHeight="1" x14ac:dyDescent="0.3">
      <c r="A13" s="33" t="s">
        <v>48</v>
      </c>
      <c r="B13" s="34" t="s">
        <v>85</v>
      </c>
      <c r="C13" s="45" t="s">
        <v>23</v>
      </c>
      <c r="D13" s="69">
        <v>25000</v>
      </c>
      <c r="E13" s="69">
        <v>0</v>
      </c>
      <c r="F13" s="34" t="s">
        <v>140</v>
      </c>
      <c r="G13" s="52" t="s">
        <v>152</v>
      </c>
      <c r="H13" s="34"/>
      <c r="I13" s="53" t="s">
        <v>89</v>
      </c>
      <c r="J13" s="43"/>
      <c r="K13" s="29"/>
      <c r="L13" s="30"/>
    </row>
    <row r="14" spans="1:32" ht="167.25" customHeight="1" x14ac:dyDescent="0.3">
      <c r="A14" s="67" t="s">
        <v>153</v>
      </c>
      <c r="B14" s="34" t="s">
        <v>136</v>
      </c>
      <c r="C14" s="45" t="s">
        <v>24</v>
      </c>
      <c r="D14" s="69">
        <v>40000</v>
      </c>
      <c r="E14" s="69">
        <v>40000</v>
      </c>
      <c r="F14" s="34" t="s">
        <v>140</v>
      </c>
      <c r="G14" s="52" t="s">
        <v>154</v>
      </c>
      <c r="H14" s="34"/>
      <c r="I14" s="53"/>
      <c r="J14" s="43"/>
      <c r="K14" s="29"/>
      <c r="L14" s="68"/>
    </row>
    <row r="15" spans="1:32" ht="167.25" customHeight="1" x14ac:dyDescent="0.3">
      <c r="A15" s="67" t="s">
        <v>163</v>
      </c>
      <c r="B15" s="34" t="s">
        <v>160</v>
      </c>
      <c r="C15" s="45" t="s">
        <v>161</v>
      </c>
      <c r="D15" s="69">
        <v>10000</v>
      </c>
      <c r="E15" s="69">
        <v>10000</v>
      </c>
      <c r="F15" s="34" t="s">
        <v>162</v>
      </c>
      <c r="G15" s="52"/>
      <c r="H15" s="34"/>
      <c r="I15" s="53"/>
      <c r="J15" s="43"/>
      <c r="K15" s="29"/>
      <c r="L15" s="68"/>
    </row>
    <row r="16" spans="1:32" ht="28.8" x14ac:dyDescent="0.3">
      <c r="A16" s="33" t="s">
        <v>64</v>
      </c>
      <c r="B16" s="34" t="s">
        <v>90</v>
      </c>
      <c r="C16" s="34"/>
      <c r="D16" s="69"/>
      <c r="E16" s="69" t="s">
        <v>139</v>
      </c>
      <c r="F16" s="34" t="s">
        <v>141</v>
      </c>
      <c r="G16" s="34" t="s">
        <v>155</v>
      </c>
      <c r="H16" s="34"/>
      <c r="I16" s="34"/>
      <c r="J16" s="34"/>
      <c r="K16" s="29"/>
      <c r="L16" s="30"/>
    </row>
    <row r="17" spans="1:32" ht="43.2" x14ac:dyDescent="0.3">
      <c r="A17" s="33" t="s">
        <v>65</v>
      </c>
      <c r="B17" s="34" t="s">
        <v>91</v>
      </c>
      <c r="C17" s="34"/>
      <c r="D17" s="69" t="s">
        <v>139</v>
      </c>
      <c r="E17" s="69" t="s">
        <v>139</v>
      </c>
      <c r="F17" s="34" t="s">
        <v>156</v>
      </c>
      <c r="G17" s="34" t="s">
        <v>92</v>
      </c>
      <c r="H17" s="34"/>
      <c r="I17" s="34" t="s">
        <v>93</v>
      </c>
      <c r="J17" s="34"/>
      <c r="K17" s="29"/>
      <c r="L17" s="30"/>
    </row>
    <row r="18" spans="1:32" hidden="1" x14ac:dyDescent="0.3">
      <c r="A18" s="33" t="s">
        <v>66</v>
      </c>
      <c r="B18" s="34"/>
      <c r="C18" s="34"/>
      <c r="D18" s="69"/>
      <c r="E18" s="69" t="s">
        <v>35</v>
      </c>
      <c r="F18" s="34"/>
      <c r="G18" s="34"/>
      <c r="H18" s="34"/>
      <c r="I18" s="34"/>
      <c r="J18" s="34"/>
      <c r="K18" s="34"/>
      <c r="L18" s="48"/>
      <c r="M18" s="21"/>
      <c r="N18" s="16"/>
      <c r="O18" s="16"/>
      <c r="P18" s="14"/>
      <c r="Q18" s="14"/>
      <c r="R18" s="14"/>
      <c r="S18" s="14"/>
      <c r="T18" s="14"/>
      <c r="U18" s="14"/>
      <c r="V18" s="14"/>
      <c r="W18" s="16"/>
      <c r="X18" s="16"/>
      <c r="Y18" s="14"/>
      <c r="Z18" s="14"/>
      <c r="AA18" s="14"/>
      <c r="AB18" s="14"/>
      <c r="AC18" s="14"/>
      <c r="AD18" s="14"/>
      <c r="AE18" s="14"/>
      <c r="AF18" s="16"/>
    </row>
    <row r="19" spans="1:32" ht="28.8" x14ac:dyDescent="0.3">
      <c r="A19" s="33" t="s">
        <v>71</v>
      </c>
      <c r="B19" s="34" t="s">
        <v>132</v>
      </c>
      <c r="C19" s="34"/>
      <c r="D19" s="69">
        <v>10000</v>
      </c>
      <c r="E19" s="69">
        <v>10000</v>
      </c>
      <c r="F19" s="34" t="s">
        <v>142</v>
      </c>
      <c r="G19" s="34" t="s">
        <v>104</v>
      </c>
      <c r="H19" s="34"/>
      <c r="I19" s="34"/>
      <c r="J19" s="34"/>
      <c r="K19" s="29"/>
      <c r="L19" s="30"/>
    </row>
    <row r="20" spans="1:32" ht="86.4" x14ac:dyDescent="0.3">
      <c r="A20" s="33" t="s">
        <v>51</v>
      </c>
      <c r="B20" s="34" t="s">
        <v>105</v>
      </c>
      <c r="C20" s="45">
        <v>43861</v>
      </c>
      <c r="D20" s="69">
        <v>7000</v>
      </c>
      <c r="E20" s="69">
        <v>7000</v>
      </c>
      <c r="F20" s="35" t="s">
        <v>106</v>
      </c>
      <c r="G20" s="34" t="s">
        <v>157</v>
      </c>
      <c r="H20" s="34"/>
      <c r="I20" s="34"/>
      <c r="J20" s="34"/>
      <c r="K20" s="29"/>
      <c r="L20" s="30"/>
    </row>
    <row r="21" spans="1:32" ht="28.8" x14ac:dyDescent="0.3">
      <c r="A21" s="33" t="s">
        <v>70</v>
      </c>
      <c r="B21" s="34" t="s">
        <v>133</v>
      </c>
      <c r="C21" s="34"/>
      <c r="D21" s="69"/>
      <c r="E21" s="69">
        <v>5000</v>
      </c>
      <c r="F21" s="34"/>
      <c r="G21" s="34" t="s">
        <v>158</v>
      </c>
      <c r="H21" s="34"/>
      <c r="I21" s="34"/>
      <c r="J21" s="34"/>
      <c r="K21" s="29"/>
      <c r="L21" s="30"/>
    </row>
    <row r="22" spans="1:32" ht="57.6" x14ac:dyDescent="0.3">
      <c r="A22" s="62" t="s">
        <v>129</v>
      </c>
      <c r="B22" s="63" t="s">
        <v>47</v>
      </c>
      <c r="C22" s="64" t="s">
        <v>137</v>
      </c>
      <c r="D22" s="70">
        <v>4000</v>
      </c>
      <c r="E22" s="70">
        <v>1200</v>
      </c>
      <c r="F22" s="63" t="s">
        <v>145</v>
      </c>
      <c r="G22" s="63" t="s">
        <v>108</v>
      </c>
      <c r="H22" s="63"/>
      <c r="I22" s="63" t="s">
        <v>109</v>
      </c>
      <c r="J22" s="63"/>
      <c r="K22" s="65"/>
      <c r="L22" s="66"/>
    </row>
    <row r="23" spans="1:32" ht="43.2" x14ac:dyDescent="0.3">
      <c r="A23" s="33" t="s">
        <v>138</v>
      </c>
      <c r="B23" s="34" t="s">
        <v>110</v>
      </c>
      <c r="C23" s="34" t="s">
        <v>143</v>
      </c>
      <c r="D23" s="69">
        <v>4000</v>
      </c>
      <c r="E23" s="69">
        <v>4000</v>
      </c>
      <c r="F23" s="34" t="s">
        <v>111</v>
      </c>
      <c r="G23" s="34" t="s">
        <v>112</v>
      </c>
      <c r="H23" s="34"/>
      <c r="I23" s="34" t="s">
        <v>113</v>
      </c>
      <c r="J23" s="34"/>
      <c r="K23" s="29"/>
      <c r="L23" s="30"/>
    </row>
    <row r="24" spans="1:32" ht="115.2" x14ac:dyDescent="0.3">
      <c r="A24" s="33" t="s">
        <v>114</v>
      </c>
      <c r="B24" s="34" t="s">
        <v>134</v>
      </c>
      <c r="C24" s="34" t="s">
        <v>93</v>
      </c>
      <c r="D24" s="69">
        <v>4000</v>
      </c>
      <c r="E24" s="69">
        <v>4000</v>
      </c>
      <c r="F24" s="34"/>
      <c r="G24" s="34" t="s">
        <v>115</v>
      </c>
      <c r="H24" s="34"/>
      <c r="I24" s="34" t="s">
        <v>116</v>
      </c>
      <c r="J24" s="34"/>
      <c r="K24" s="29"/>
      <c r="L24" s="30"/>
    </row>
    <row r="25" spans="1:32" hidden="1" x14ac:dyDescent="0.3">
      <c r="A25" s="54" t="s">
        <v>74</v>
      </c>
      <c r="B25" s="34"/>
      <c r="C25" s="45">
        <v>43112</v>
      </c>
      <c r="D25" s="69">
        <v>3000</v>
      </c>
      <c r="E25" s="69">
        <v>0</v>
      </c>
      <c r="F25" s="34"/>
      <c r="G25" s="34" t="s">
        <v>159</v>
      </c>
      <c r="H25" s="46"/>
      <c r="I25" s="37" t="s">
        <v>117</v>
      </c>
      <c r="J25" s="34"/>
      <c r="K25" s="29"/>
      <c r="L25" s="30"/>
    </row>
    <row r="26" spans="1:32" ht="28.8" x14ac:dyDescent="0.3">
      <c r="A26" s="62" t="s">
        <v>53</v>
      </c>
      <c r="B26" s="63" t="s">
        <v>110</v>
      </c>
      <c r="C26" s="64" t="s">
        <v>118</v>
      </c>
      <c r="D26" s="70">
        <v>3600</v>
      </c>
      <c r="E26" s="70">
        <v>1457</v>
      </c>
      <c r="F26" s="63" t="s">
        <v>144</v>
      </c>
      <c r="G26" s="63" t="s">
        <v>131</v>
      </c>
      <c r="H26" s="63"/>
      <c r="I26" s="63"/>
      <c r="J26" s="63"/>
      <c r="K26" s="29"/>
      <c r="L26" s="30"/>
    </row>
    <row r="27" spans="1:32" ht="72" hidden="1" x14ac:dyDescent="0.3">
      <c r="A27" s="33" t="s">
        <v>63</v>
      </c>
      <c r="B27" s="34" t="s">
        <v>110</v>
      </c>
      <c r="C27" s="34" t="s">
        <v>119</v>
      </c>
      <c r="D27" s="69">
        <v>1000</v>
      </c>
      <c r="E27" s="69">
        <v>0</v>
      </c>
      <c r="F27" s="34"/>
      <c r="G27" s="34" t="s">
        <v>135</v>
      </c>
      <c r="H27" s="49"/>
      <c r="I27" s="50" t="s">
        <v>120</v>
      </c>
      <c r="J27" s="34" t="s">
        <v>121</v>
      </c>
      <c r="K27" s="29"/>
      <c r="L27" s="30"/>
    </row>
    <row r="28" spans="1:32" ht="43.8" hidden="1" thickBot="1" x14ac:dyDescent="0.35">
      <c r="A28" s="55" t="s">
        <v>130</v>
      </c>
      <c r="B28" s="56" t="s">
        <v>110</v>
      </c>
      <c r="C28" s="56" t="s">
        <v>122</v>
      </c>
      <c r="D28" s="71">
        <v>1000</v>
      </c>
      <c r="E28" s="71">
        <v>0</v>
      </c>
      <c r="F28" s="56" t="s">
        <v>123</v>
      </c>
      <c r="G28" s="56" t="s">
        <v>124</v>
      </c>
      <c r="H28" s="57"/>
      <c r="I28" s="58" t="s">
        <v>125</v>
      </c>
      <c r="J28" s="59"/>
      <c r="K28" s="60"/>
      <c r="L28" s="61"/>
    </row>
    <row r="29" spans="1:32" ht="15.75" customHeight="1" x14ac:dyDescent="0.3">
      <c r="D29" s="72">
        <f>SUM(D5:D18)</f>
        <v>1225000</v>
      </c>
      <c r="E29" s="72">
        <f>SUM(E5:E28)</f>
        <v>255657</v>
      </c>
    </row>
    <row r="30" spans="1:32" ht="15.75" customHeight="1" x14ac:dyDescent="0.3">
      <c r="E30" s="19"/>
    </row>
    <row r="31" spans="1:32" ht="15.75" customHeight="1" x14ac:dyDescent="0.3">
      <c r="C31" s="20"/>
      <c r="E31" s="19"/>
    </row>
    <row r="32" spans="1:32" ht="15.75" customHeight="1" x14ac:dyDescent="0.3">
      <c r="E32" s="19"/>
    </row>
    <row r="33" spans="5:5" ht="15.75" customHeight="1" x14ac:dyDescent="0.3">
      <c r="E33" s="19"/>
    </row>
    <row r="34" spans="5:5" ht="15.75" customHeight="1" x14ac:dyDescent="0.3"/>
    <row r="35" spans="5:5" ht="15.75" customHeight="1" x14ac:dyDescent="0.3"/>
    <row r="36" spans="5:5" ht="15.75" customHeight="1" x14ac:dyDescent="0.3"/>
    <row r="37" spans="5:5" ht="15.75" customHeight="1" x14ac:dyDescent="0.3"/>
    <row r="38" spans="5:5" ht="15.75" customHeight="1" x14ac:dyDescent="0.3"/>
    <row r="39" spans="5:5" ht="15.75" customHeight="1" x14ac:dyDescent="0.3"/>
    <row r="40" spans="5:5" ht="15.75" customHeight="1" x14ac:dyDescent="0.3"/>
    <row r="41" spans="5:5" ht="15.75" customHeight="1" x14ac:dyDescent="0.3"/>
    <row r="42" spans="5:5" ht="15.75" customHeight="1" x14ac:dyDescent="0.3"/>
    <row r="43" spans="5:5" ht="15.75" customHeight="1" x14ac:dyDescent="0.3"/>
    <row r="44" spans="5:5" ht="15.75" customHeight="1" x14ac:dyDescent="0.3"/>
    <row r="45" spans="5:5" ht="15.75" customHeight="1" x14ac:dyDescent="0.3"/>
    <row r="46" spans="5:5" ht="15.75" customHeight="1" x14ac:dyDescent="0.3"/>
    <row r="47" spans="5:5" ht="15.75" customHeight="1" x14ac:dyDescent="0.3"/>
    <row r="48" spans="5: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</sheetData>
  <hyperlinks>
    <hyperlink ref="I5" r:id="rId1" display="scottish-land-fund"/>
    <hyperlink ref="I6" r:id="rId2"/>
    <hyperlink ref="I8" r:id="rId3"/>
    <hyperlink ref="I9" r:id="rId4"/>
    <hyperlink ref="I10" r:id="rId5"/>
    <hyperlink ref="I11" r:id="rId6"/>
    <hyperlink ref="I12" r:id="rId7"/>
    <hyperlink ref="I25" r:id="rId8"/>
    <hyperlink ref="I27" r:id="rId9"/>
    <hyperlink ref="I28" r:id="rId10"/>
    <hyperlink ref="I13" r:id="rId11"/>
  </hyperlinks>
  <pageMargins left="0.25" right="0.25" top="0.48" bottom="0.57999999999999996" header="0.3" footer="0.3"/>
  <pageSetup paperSize="9" scale="40" orientation="landscape" r:id="rId12"/>
  <tableParts count="1">
    <tablePart r:id="rId1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1000"/>
  <sheetViews>
    <sheetView workbookViewId="0">
      <pane xSplit="1" topLeftCell="B1" activePane="topRight" state="frozen"/>
      <selection pane="topRight" activeCell="H19" sqref="H19"/>
    </sheetView>
  </sheetViews>
  <sheetFormatPr defaultColWidth="14.44140625" defaultRowHeight="15" customHeight="1" outlineLevelRow="1" outlineLevelCol="1" x14ac:dyDescent="0.3"/>
  <cols>
    <col min="1" max="1" width="65.6640625" customWidth="1"/>
    <col min="2" max="2" width="16.5546875" customWidth="1"/>
    <col min="3" max="17" width="16.5546875" customWidth="1" outlineLevel="1"/>
    <col min="18" max="26" width="8.6640625" customWidth="1"/>
  </cols>
  <sheetData>
    <row r="1" spans="1:17" ht="28.8" x14ac:dyDescent="0.4">
      <c r="A1" s="1" t="s">
        <v>14</v>
      </c>
      <c r="B1" s="2" t="s">
        <v>15</v>
      </c>
      <c r="C1" s="2" t="s">
        <v>16</v>
      </c>
      <c r="D1" s="2" t="s">
        <v>17</v>
      </c>
      <c r="E1" s="2" t="s">
        <v>18</v>
      </c>
      <c r="F1" s="2" t="s">
        <v>19</v>
      </c>
      <c r="G1" s="2" t="s">
        <v>20</v>
      </c>
      <c r="H1" s="2" t="s">
        <v>21</v>
      </c>
      <c r="I1" s="2" t="s">
        <v>22</v>
      </c>
      <c r="J1" s="2" t="s">
        <v>23</v>
      </c>
      <c r="K1" s="2" t="s">
        <v>24</v>
      </c>
      <c r="L1" s="2" t="s">
        <v>25</v>
      </c>
      <c r="M1" s="2" t="s">
        <v>26</v>
      </c>
      <c r="N1" s="2">
        <v>2021</v>
      </c>
      <c r="O1" s="2" t="s">
        <v>27</v>
      </c>
      <c r="P1" s="2" t="s">
        <v>28</v>
      </c>
      <c r="Q1" s="2" t="s">
        <v>29</v>
      </c>
    </row>
    <row r="2" spans="1:17" ht="14.4" x14ac:dyDescent="0.3">
      <c r="A2" s="3" t="s">
        <v>31</v>
      </c>
      <c r="B2" s="4">
        <f>B4+B21+B30</f>
        <v>66100</v>
      </c>
      <c r="C2" s="5">
        <f>C3</f>
        <v>0</v>
      </c>
      <c r="D2" s="5">
        <f t="shared" ref="D2:Q2" si="0">C2+D3</f>
        <v>0</v>
      </c>
      <c r="E2" s="5">
        <f t="shared" si="0"/>
        <v>0</v>
      </c>
      <c r="F2" s="5">
        <f t="shared" si="0"/>
        <v>7000</v>
      </c>
      <c r="G2" s="5">
        <f t="shared" si="0"/>
        <v>22600</v>
      </c>
      <c r="H2" s="5">
        <f t="shared" si="0"/>
        <v>185600</v>
      </c>
      <c r="I2" s="5">
        <f t="shared" si="0"/>
        <v>80600</v>
      </c>
      <c r="J2" s="5">
        <f t="shared" si="0"/>
        <v>2600</v>
      </c>
      <c r="K2" s="5">
        <f t="shared" si="0"/>
        <v>3600</v>
      </c>
      <c r="L2" s="5">
        <f t="shared" si="0"/>
        <v>3100</v>
      </c>
      <c r="M2" s="5">
        <f t="shared" si="0"/>
        <v>3100</v>
      </c>
      <c r="N2" s="5">
        <f t="shared" si="0"/>
        <v>2600</v>
      </c>
      <c r="O2" s="5">
        <f t="shared" si="0"/>
        <v>6100</v>
      </c>
      <c r="P2" s="5">
        <f t="shared" si="0"/>
        <v>2600</v>
      </c>
      <c r="Q2" s="5">
        <f t="shared" si="0"/>
        <v>9100</v>
      </c>
    </row>
    <row r="3" spans="1:17" ht="14.4" outlineLevel="1" x14ac:dyDescent="0.3">
      <c r="A3" s="6" t="s">
        <v>39</v>
      </c>
      <c r="B3" s="7"/>
      <c r="C3" s="8">
        <f t="shared" ref="C3:Q3" si="1">C4+C21+C30</f>
        <v>0</v>
      </c>
      <c r="D3" s="8">
        <f t="shared" si="1"/>
        <v>0</v>
      </c>
      <c r="E3" s="8">
        <f t="shared" si="1"/>
        <v>0</v>
      </c>
      <c r="F3" s="8">
        <f t="shared" si="1"/>
        <v>7000</v>
      </c>
      <c r="G3" s="8">
        <f t="shared" si="1"/>
        <v>15600</v>
      </c>
      <c r="H3" s="8">
        <f>H4+H21+H30</f>
        <v>163000</v>
      </c>
      <c r="I3" s="8">
        <f t="shared" si="1"/>
        <v>-105000</v>
      </c>
      <c r="J3" s="8">
        <f t="shared" si="1"/>
        <v>-78000</v>
      </c>
      <c r="K3" s="8">
        <f t="shared" si="1"/>
        <v>1000</v>
      </c>
      <c r="L3" s="8">
        <f t="shared" si="1"/>
        <v>-500</v>
      </c>
      <c r="M3" s="8">
        <f t="shared" si="1"/>
        <v>0</v>
      </c>
      <c r="N3" s="8">
        <f t="shared" si="1"/>
        <v>-500</v>
      </c>
      <c r="O3" s="8">
        <f t="shared" si="1"/>
        <v>3500</v>
      </c>
      <c r="P3" s="8">
        <f t="shared" si="1"/>
        <v>-3500</v>
      </c>
      <c r="Q3" s="8">
        <f t="shared" si="1"/>
        <v>6500</v>
      </c>
    </row>
    <row r="4" spans="1:17" ht="14.4" x14ac:dyDescent="0.3">
      <c r="A4" s="9" t="s">
        <v>44</v>
      </c>
      <c r="B4" s="10">
        <f t="shared" ref="B4:Q4" si="2">SUM(B5:B20)</f>
        <v>245600</v>
      </c>
      <c r="C4" s="11">
        <f t="shared" si="2"/>
        <v>2000</v>
      </c>
      <c r="D4" s="11">
        <f t="shared" si="2"/>
        <v>0</v>
      </c>
      <c r="E4" s="11">
        <f t="shared" si="2"/>
        <v>0</v>
      </c>
      <c r="F4" s="11">
        <f t="shared" si="2"/>
        <v>8000</v>
      </c>
      <c r="G4" s="11">
        <f t="shared" si="2"/>
        <v>15600</v>
      </c>
      <c r="H4" s="11">
        <f t="shared" si="2"/>
        <v>163000</v>
      </c>
      <c r="I4" s="11">
        <f t="shared" si="2"/>
        <v>57000</v>
      </c>
      <c r="J4" s="11">
        <f t="shared" si="2"/>
        <v>0</v>
      </c>
      <c r="K4" s="11">
        <f t="shared" si="2"/>
        <v>0</v>
      </c>
      <c r="L4" s="11">
        <f t="shared" si="2"/>
        <v>0</v>
      </c>
      <c r="M4" s="11">
        <f t="shared" si="2"/>
        <v>0</v>
      </c>
      <c r="N4" s="11">
        <f t="shared" si="2"/>
        <v>0</v>
      </c>
      <c r="O4" s="11">
        <f t="shared" si="2"/>
        <v>0</v>
      </c>
      <c r="P4" s="11">
        <f t="shared" si="2"/>
        <v>0</v>
      </c>
      <c r="Q4" s="11">
        <f t="shared" si="2"/>
        <v>0</v>
      </c>
    </row>
    <row r="5" spans="1:17" ht="14.4" outlineLevel="1" x14ac:dyDescent="0.3">
      <c r="A5" s="6" t="s">
        <v>48</v>
      </c>
      <c r="B5" s="8">
        <f t="shared" ref="B5:B20" si="3">SUM(C5:Q5)</f>
        <v>60000</v>
      </c>
      <c r="C5" s="8"/>
      <c r="D5" s="8"/>
      <c r="E5" s="8"/>
      <c r="F5" s="8"/>
      <c r="G5" s="8"/>
      <c r="H5" s="8">
        <v>60000</v>
      </c>
      <c r="I5" s="8"/>
      <c r="J5" s="8"/>
      <c r="K5" s="8"/>
      <c r="L5" s="8"/>
      <c r="M5" s="8"/>
      <c r="N5" s="8"/>
      <c r="O5" s="8"/>
      <c r="P5" s="8"/>
      <c r="Q5" s="8"/>
    </row>
    <row r="6" spans="1:17" ht="14.4" outlineLevel="1" x14ac:dyDescent="0.3">
      <c r="A6" s="6" t="s">
        <v>40</v>
      </c>
      <c r="B6" s="8">
        <f t="shared" si="3"/>
        <v>50000</v>
      </c>
      <c r="C6" s="8"/>
      <c r="D6" s="8"/>
      <c r="E6" s="8"/>
      <c r="F6" s="8">
        <v>0</v>
      </c>
      <c r="G6" s="8"/>
      <c r="H6" s="8"/>
      <c r="I6" s="8">
        <v>50000</v>
      </c>
      <c r="J6" s="8"/>
      <c r="K6" s="8"/>
      <c r="L6" s="8"/>
      <c r="M6" s="8"/>
      <c r="N6" s="8"/>
      <c r="O6" s="8"/>
      <c r="P6" s="8"/>
      <c r="Q6" s="8"/>
    </row>
    <row r="7" spans="1:17" ht="14.4" outlineLevel="1" x14ac:dyDescent="0.3">
      <c r="A7" s="6" t="s">
        <v>51</v>
      </c>
      <c r="B7" s="8">
        <f t="shared" si="3"/>
        <v>7000</v>
      </c>
      <c r="C7" s="8"/>
      <c r="D7" s="8"/>
      <c r="E7" s="8"/>
      <c r="F7" s="8"/>
      <c r="G7" s="8">
        <v>7000</v>
      </c>
      <c r="H7" s="8"/>
      <c r="I7" s="8"/>
      <c r="J7" s="8"/>
      <c r="K7" s="8"/>
      <c r="L7" s="8"/>
      <c r="M7" s="8"/>
      <c r="N7" s="8"/>
      <c r="O7" s="8"/>
      <c r="P7" s="8"/>
      <c r="Q7" s="8"/>
    </row>
    <row r="8" spans="1:17" ht="14.4" outlineLevel="1" x14ac:dyDescent="0.3">
      <c r="A8" s="6" t="s">
        <v>52</v>
      </c>
      <c r="B8" s="8">
        <f t="shared" si="3"/>
        <v>4000</v>
      </c>
      <c r="C8" s="8"/>
      <c r="D8" s="8"/>
      <c r="E8" s="8"/>
      <c r="F8" s="8">
        <v>4000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spans="1:17" ht="14.4" outlineLevel="1" x14ac:dyDescent="0.3">
      <c r="A9" s="6" t="s">
        <v>53</v>
      </c>
      <c r="B9" s="8">
        <f t="shared" si="3"/>
        <v>3600</v>
      </c>
      <c r="C9" s="8"/>
      <c r="D9" s="8"/>
      <c r="E9" s="8"/>
      <c r="F9" s="8"/>
      <c r="G9" s="8">
        <v>3600</v>
      </c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 ht="14.4" outlineLevel="1" x14ac:dyDescent="0.3">
      <c r="A10" s="6" t="s">
        <v>55</v>
      </c>
      <c r="B10" s="8">
        <f t="shared" si="3"/>
        <v>4000</v>
      </c>
      <c r="C10" s="8"/>
      <c r="D10" s="8"/>
      <c r="E10" s="8"/>
      <c r="F10" s="8"/>
      <c r="G10" s="8"/>
      <c r="H10" s="8">
        <v>4000</v>
      </c>
      <c r="I10" s="8"/>
      <c r="J10" s="8"/>
      <c r="K10" s="8"/>
      <c r="L10" s="8"/>
      <c r="M10" s="8"/>
      <c r="N10" s="8"/>
      <c r="O10" s="8"/>
      <c r="P10" s="8"/>
      <c r="Q10" s="8"/>
    </row>
    <row r="11" spans="1:17" ht="14.4" outlineLevel="1" x14ac:dyDescent="0.3">
      <c r="A11" s="6" t="s">
        <v>59</v>
      </c>
      <c r="B11" s="8">
        <f t="shared" si="3"/>
        <v>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spans="1:17" ht="14.4" outlineLevel="1" x14ac:dyDescent="0.3">
      <c r="A12" s="6" t="s">
        <v>63</v>
      </c>
      <c r="B12" s="8">
        <f t="shared" si="3"/>
        <v>1000</v>
      </c>
      <c r="C12" s="8"/>
      <c r="D12" s="8"/>
      <c r="E12" s="8"/>
      <c r="F12" s="8">
        <v>1000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spans="1:17" ht="14.4" outlineLevel="1" x14ac:dyDescent="0.3">
      <c r="A13" s="6" t="s">
        <v>64</v>
      </c>
      <c r="B13" s="8">
        <f t="shared" si="3"/>
        <v>2000</v>
      </c>
      <c r="C13" s="8"/>
      <c r="D13" s="8"/>
      <c r="E13" s="8"/>
      <c r="F13" s="8"/>
      <c r="G13" s="8">
        <v>2000</v>
      </c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pans="1:17" ht="14.4" outlineLevel="1" x14ac:dyDescent="0.3">
      <c r="A14" s="6" t="s">
        <v>65</v>
      </c>
      <c r="B14" s="8">
        <f t="shared" si="3"/>
        <v>4000</v>
      </c>
      <c r="C14" s="8"/>
      <c r="D14" s="8"/>
      <c r="E14" s="8"/>
      <c r="F14" s="8"/>
      <c r="G14" s="8"/>
      <c r="H14" s="8">
        <v>4000</v>
      </c>
      <c r="I14" s="8"/>
      <c r="J14" s="8"/>
      <c r="K14" s="8"/>
      <c r="L14" s="8"/>
      <c r="M14" s="8"/>
      <c r="N14" s="8"/>
      <c r="O14" s="8"/>
      <c r="P14" s="8"/>
      <c r="Q14" s="8"/>
    </row>
    <row r="15" spans="1:17" ht="14.4" outlineLevel="1" x14ac:dyDescent="0.3">
      <c r="A15" s="6" t="s">
        <v>66</v>
      </c>
      <c r="B15" s="8">
        <f t="shared" si="3"/>
        <v>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1:17" ht="14.4" outlineLevel="1" x14ac:dyDescent="0.3">
      <c r="A16" s="6" t="s">
        <v>70</v>
      </c>
      <c r="B16" s="8">
        <f t="shared" si="3"/>
        <v>8000</v>
      </c>
      <c r="C16" s="8"/>
      <c r="D16" s="8"/>
      <c r="E16" s="8"/>
      <c r="F16" s="8"/>
      <c r="G16" s="8"/>
      <c r="H16" s="8">
        <v>4000</v>
      </c>
      <c r="I16" s="8">
        <v>4000</v>
      </c>
      <c r="J16" s="8"/>
      <c r="K16" s="8"/>
      <c r="L16" s="8"/>
      <c r="M16" s="8"/>
      <c r="N16" s="8"/>
      <c r="O16" s="8"/>
      <c r="P16" s="8"/>
      <c r="Q16" s="8"/>
    </row>
    <row r="17" spans="1:17" ht="14.4" outlineLevel="1" x14ac:dyDescent="0.3">
      <c r="A17" s="6" t="s">
        <v>71</v>
      </c>
      <c r="B17" s="8">
        <f t="shared" si="3"/>
        <v>10000</v>
      </c>
      <c r="C17" s="8">
        <v>2000</v>
      </c>
      <c r="D17" s="8"/>
      <c r="E17" s="8"/>
      <c r="F17" s="8">
        <v>2000</v>
      </c>
      <c r="G17" s="8">
        <v>2000</v>
      </c>
      <c r="H17" s="8">
        <v>2000</v>
      </c>
      <c r="I17" s="8">
        <v>2000</v>
      </c>
      <c r="J17" s="8"/>
      <c r="K17" s="8"/>
      <c r="L17" s="8"/>
      <c r="M17" s="8"/>
      <c r="N17" s="8"/>
      <c r="O17" s="8"/>
      <c r="P17" s="8"/>
      <c r="Q17" s="8"/>
    </row>
    <row r="18" spans="1:17" ht="14.4" outlineLevel="1" x14ac:dyDescent="0.3">
      <c r="A18" s="6" t="s">
        <v>73</v>
      </c>
      <c r="B18" s="8">
        <f t="shared" si="3"/>
        <v>4000</v>
      </c>
      <c r="C18" s="8"/>
      <c r="D18" s="8"/>
      <c r="E18" s="8"/>
      <c r="F18" s="8">
        <v>1000</v>
      </c>
      <c r="G18" s="8">
        <v>1000</v>
      </c>
      <c r="H18" s="8">
        <v>1000</v>
      </c>
      <c r="I18" s="8">
        <v>1000</v>
      </c>
      <c r="J18" s="8"/>
      <c r="K18" s="8"/>
      <c r="L18" s="8"/>
      <c r="M18" s="8"/>
      <c r="N18" s="8"/>
      <c r="O18" s="8"/>
      <c r="P18" s="8"/>
      <c r="Q18" s="8"/>
    </row>
    <row r="19" spans="1:17" ht="14.4" outlineLevel="1" x14ac:dyDescent="0.3">
      <c r="A19" s="6" t="s">
        <v>74</v>
      </c>
      <c r="B19" s="8">
        <f t="shared" si="3"/>
        <v>3000</v>
      </c>
      <c r="C19" s="8"/>
      <c r="D19" s="8"/>
      <c r="E19" s="8"/>
      <c r="F19" s="8"/>
      <c r="G19" s="8"/>
      <c r="H19" s="8">
        <v>3000</v>
      </c>
      <c r="I19" s="8"/>
      <c r="J19" s="8"/>
      <c r="K19" s="8"/>
      <c r="L19" s="8"/>
      <c r="M19" s="8"/>
      <c r="N19" s="8"/>
      <c r="O19" s="8"/>
      <c r="P19" s="8"/>
      <c r="Q19" s="8"/>
    </row>
    <row r="20" spans="1:17" ht="14.4" outlineLevel="1" x14ac:dyDescent="0.3">
      <c r="A20" s="6" t="s">
        <v>11</v>
      </c>
      <c r="B20" s="8">
        <f t="shared" si="3"/>
        <v>85000</v>
      </c>
      <c r="C20" s="8"/>
      <c r="D20" s="8"/>
      <c r="E20" s="8"/>
      <c r="F20" s="8"/>
      <c r="G20" s="8"/>
      <c r="H20" s="8">
        <v>85000</v>
      </c>
      <c r="I20" s="8"/>
      <c r="J20" s="8"/>
      <c r="K20" s="8"/>
      <c r="L20" s="8"/>
      <c r="M20" s="8"/>
      <c r="N20" s="8"/>
      <c r="O20" s="8"/>
      <c r="P20" s="8"/>
      <c r="Q20" s="8"/>
    </row>
    <row r="21" spans="1:17" ht="15.75" customHeight="1" x14ac:dyDescent="0.3">
      <c r="A21" s="9" t="s">
        <v>75</v>
      </c>
      <c r="B21" s="10">
        <f>SUM(B22:B29)</f>
        <v>-245000</v>
      </c>
      <c r="C21" s="11">
        <f t="shared" ref="C21:Q21" si="4">SUM(C22:C29)</f>
        <v>-2000</v>
      </c>
      <c r="D21" s="11">
        <f t="shared" si="4"/>
        <v>0</v>
      </c>
      <c r="E21" s="11">
        <f t="shared" si="4"/>
        <v>0</v>
      </c>
      <c r="F21" s="11">
        <f t="shared" si="4"/>
        <v>-1000</v>
      </c>
      <c r="G21" s="11">
        <f t="shared" si="4"/>
        <v>0</v>
      </c>
      <c r="H21" s="11">
        <f t="shared" si="4"/>
        <v>0</v>
      </c>
      <c r="I21" s="11">
        <f t="shared" si="4"/>
        <v>-162000</v>
      </c>
      <c r="J21" s="11">
        <f t="shared" si="4"/>
        <v>-80000</v>
      </c>
      <c r="K21" s="11">
        <f t="shared" si="4"/>
        <v>0</v>
      </c>
      <c r="L21" s="11">
        <f t="shared" si="4"/>
        <v>0</v>
      </c>
      <c r="M21" s="11">
        <f t="shared" si="4"/>
        <v>0</v>
      </c>
      <c r="N21" s="11">
        <f t="shared" si="4"/>
        <v>0</v>
      </c>
      <c r="O21" s="11">
        <f t="shared" si="4"/>
        <v>0</v>
      </c>
      <c r="P21" s="11">
        <f t="shared" si="4"/>
        <v>0</v>
      </c>
      <c r="Q21" s="11">
        <f t="shared" si="4"/>
        <v>0</v>
      </c>
    </row>
    <row r="22" spans="1:17" ht="15.75" customHeight="1" outlineLevel="1" x14ac:dyDescent="0.3">
      <c r="A22" s="6" t="s">
        <v>77</v>
      </c>
      <c r="B22" s="8">
        <f t="shared" ref="B22:B29" si="5">SUM(C22:Q22)</f>
        <v>-2000</v>
      </c>
      <c r="C22" s="8">
        <v>-1000</v>
      </c>
      <c r="D22" s="8"/>
      <c r="E22" s="8"/>
      <c r="F22" s="8">
        <v>-1000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ht="15.75" customHeight="1" outlineLevel="1" x14ac:dyDescent="0.3">
      <c r="A23" s="6" t="s">
        <v>79</v>
      </c>
      <c r="B23" s="8">
        <f t="shared" si="5"/>
        <v>-86000</v>
      </c>
      <c r="C23" s="8">
        <v>-1000</v>
      </c>
      <c r="D23" s="8"/>
      <c r="E23" s="8"/>
      <c r="F23" s="8"/>
      <c r="G23" s="8"/>
      <c r="H23" s="8"/>
      <c r="I23" s="8">
        <v>-85000</v>
      </c>
      <c r="J23" s="8"/>
      <c r="K23" s="8"/>
      <c r="L23" s="8"/>
      <c r="M23" s="8"/>
      <c r="N23" s="8"/>
      <c r="O23" s="8"/>
      <c r="P23" s="8"/>
      <c r="Q23" s="8"/>
    </row>
    <row r="24" spans="1:17" ht="15.75" customHeight="1" outlineLevel="1" x14ac:dyDescent="0.3">
      <c r="A24" s="6" t="s">
        <v>81</v>
      </c>
      <c r="B24" s="8">
        <f t="shared" si="5"/>
        <v>-10000</v>
      </c>
      <c r="C24" s="8"/>
      <c r="D24" s="8"/>
      <c r="E24" s="8"/>
      <c r="F24" s="8"/>
      <c r="G24" s="8"/>
      <c r="H24" s="8"/>
      <c r="I24" s="8"/>
      <c r="J24" s="8">
        <v>-10000</v>
      </c>
      <c r="K24" s="8"/>
      <c r="L24" s="8"/>
      <c r="M24" s="8"/>
      <c r="N24" s="8"/>
      <c r="O24" s="8"/>
      <c r="P24" s="8"/>
      <c r="Q24" s="8"/>
    </row>
    <row r="25" spans="1:17" ht="15.75" customHeight="1" outlineLevel="1" x14ac:dyDescent="0.3">
      <c r="A25" s="6" t="s">
        <v>82</v>
      </c>
      <c r="B25" s="8">
        <f t="shared" si="5"/>
        <v>-7000</v>
      </c>
      <c r="C25" s="8"/>
      <c r="D25" s="8"/>
      <c r="E25" s="8"/>
      <c r="F25" s="8"/>
      <c r="G25" s="8"/>
      <c r="H25" s="8"/>
      <c r="I25" s="8">
        <v>-7000</v>
      </c>
      <c r="J25" s="8"/>
      <c r="K25" s="8"/>
      <c r="L25" s="8"/>
      <c r="M25" s="8"/>
      <c r="N25" s="8"/>
      <c r="O25" s="8"/>
      <c r="P25" s="8"/>
      <c r="Q25" s="8"/>
    </row>
    <row r="26" spans="1:17" ht="15.75" customHeight="1" outlineLevel="1" x14ac:dyDescent="0.3">
      <c r="A26" s="6" t="s">
        <v>83</v>
      </c>
      <c r="B26" s="8">
        <f t="shared" si="5"/>
        <v>-5000</v>
      </c>
      <c r="C26" s="8"/>
      <c r="D26" s="8"/>
      <c r="E26" s="8"/>
      <c r="F26" s="8"/>
      <c r="G26" s="8"/>
      <c r="H26" s="8"/>
      <c r="I26" s="8">
        <v>-5000</v>
      </c>
      <c r="J26" s="8"/>
      <c r="K26" s="8"/>
      <c r="L26" s="8"/>
      <c r="M26" s="8"/>
      <c r="N26" s="8"/>
      <c r="O26" s="8"/>
      <c r="P26" s="8"/>
      <c r="Q26" s="8"/>
    </row>
    <row r="27" spans="1:17" ht="15.75" customHeight="1" outlineLevel="1" x14ac:dyDescent="0.3">
      <c r="A27" s="6" t="s">
        <v>84</v>
      </c>
      <c r="B27" s="8">
        <f t="shared" si="5"/>
        <v>-15000</v>
      </c>
      <c r="C27" s="8"/>
      <c r="D27" s="8"/>
      <c r="E27" s="8"/>
      <c r="F27" s="8"/>
      <c r="G27" s="8"/>
      <c r="H27" s="8"/>
      <c r="I27" s="8">
        <v>-15000</v>
      </c>
      <c r="J27" s="8"/>
      <c r="K27" s="8"/>
      <c r="L27" s="8"/>
      <c r="M27" s="8"/>
      <c r="N27" s="8"/>
      <c r="O27" s="8"/>
      <c r="P27" s="8"/>
      <c r="Q27" s="8"/>
    </row>
    <row r="28" spans="1:17" ht="15.75" customHeight="1" outlineLevel="1" x14ac:dyDescent="0.3">
      <c r="A28" s="6" t="s">
        <v>86</v>
      </c>
      <c r="B28" s="8">
        <f t="shared" si="5"/>
        <v>-100000</v>
      </c>
      <c r="C28" s="8"/>
      <c r="D28" s="8"/>
      <c r="E28" s="8"/>
      <c r="F28" s="8"/>
      <c r="G28" s="8"/>
      <c r="H28" s="8"/>
      <c r="I28" s="8">
        <v>-40000</v>
      </c>
      <c r="J28" s="8">
        <v>-60000</v>
      </c>
      <c r="K28" s="8"/>
      <c r="L28" s="8"/>
      <c r="M28" s="8"/>
      <c r="N28" s="8"/>
      <c r="O28" s="8"/>
      <c r="P28" s="8"/>
      <c r="Q28" s="8"/>
    </row>
    <row r="29" spans="1:17" ht="15.75" customHeight="1" outlineLevel="1" x14ac:dyDescent="0.3">
      <c r="A29" s="6" t="s">
        <v>87</v>
      </c>
      <c r="B29" s="8">
        <f t="shared" si="5"/>
        <v>-20000</v>
      </c>
      <c r="C29" s="8"/>
      <c r="D29" s="8"/>
      <c r="E29" s="8"/>
      <c r="F29" s="8"/>
      <c r="G29" s="8"/>
      <c r="H29" s="8"/>
      <c r="I29" s="8">
        <v>-10000</v>
      </c>
      <c r="J29" s="8">
        <v>-10000</v>
      </c>
      <c r="K29" s="8"/>
      <c r="L29" s="8"/>
      <c r="M29" s="8"/>
      <c r="N29" s="8"/>
      <c r="O29" s="8"/>
      <c r="P29" s="8"/>
      <c r="Q29" s="8"/>
    </row>
    <row r="30" spans="1:17" ht="15.75" customHeight="1" x14ac:dyDescent="0.3">
      <c r="A30" s="9" t="s">
        <v>88</v>
      </c>
      <c r="B30" s="10">
        <f>SUM(B31:B41)</f>
        <v>65500</v>
      </c>
      <c r="C30" s="11">
        <f t="shared" ref="C30:Q30" si="6">SUM(C31:C44)</f>
        <v>0</v>
      </c>
      <c r="D30" s="11">
        <f t="shared" si="6"/>
        <v>0</v>
      </c>
      <c r="E30" s="11">
        <f t="shared" si="6"/>
        <v>0</v>
      </c>
      <c r="F30" s="11">
        <f t="shared" si="6"/>
        <v>0</v>
      </c>
      <c r="G30" s="11">
        <f t="shared" si="6"/>
        <v>0</v>
      </c>
      <c r="H30" s="11">
        <f t="shared" si="6"/>
        <v>0</v>
      </c>
      <c r="I30" s="11">
        <f t="shared" si="6"/>
        <v>0</v>
      </c>
      <c r="J30" s="11">
        <f t="shared" si="6"/>
        <v>2000</v>
      </c>
      <c r="K30" s="11">
        <f t="shared" si="6"/>
        <v>1000</v>
      </c>
      <c r="L30" s="11">
        <f t="shared" si="6"/>
        <v>-500</v>
      </c>
      <c r="M30" s="11">
        <f t="shared" si="6"/>
        <v>0</v>
      </c>
      <c r="N30" s="11">
        <f t="shared" si="6"/>
        <v>-500</v>
      </c>
      <c r="O30" s="11">
        <f t="shared" si="6"/>
        <v>3500</v>
      </c>
      <c r="P30" s="11">
        <f t="shared" si="6"/>
        <v>-3500</v>
      </c>
      <c r="Q30" s="11">
        <f t="shared" si="6"/>
        <v>6500</v>
      </c>
    </row>
    <row r="31" spans="1:17" ht="15.75" customHeight="1" outlineLevel="1" x14ac:dyDescent="0.3">
      <c r="A31" s="6" t="s">
        <v>94</v>
      </c>
      <c r="B31" s="8">
        <f t="shared" ref="B31:B34" si="7">SUM(C31:Q31)</f>
        <v>-14000</v>
      </c>
      <c r="C31" s="8"/>
      <c r="D31" s="8"/>
      <c r="E31" s="8"/>
      <c r="F31" s="8"/>
      <c r="G31" s="8"/>
      <c r="H31" s="8"/>
      <c r="I31" s="8"/>
      <c r="J31" s="8"/>
      <c r="K31" s="8"/>
      <c r="L31" s="8">
        <v>-2500</v>
      </c>
      <c r="N31" s="8">
        <v>-5000</v>
      </c>
      <c r="O31" s="8"/>
      <c r="P31" s="8">
        <v>-4000</v>
      </c>
      <c r="Q31" s="8">
        <v>-2500</v>
      </c>
    </row>
    <row r="32" spans="1:17" ht="15.75" customHeight="1" outlineLevel="1" x14ac:dyDescent="0.3">
      <c r="A32" s="6" t="s">
        <v>95</v>
      </c>
      <c r="B32" s="8">
        <f t="shared" si="7"/>
        <v>-18000</v>
      </c>
      <c r="C32" s="8"/>
      <c r="D32" s="8"/>
      <c r="E32" s="8"/>
      <c r="F32" s="8"/>
      <c r="G32" s="8"/>
      <c r="H32" s="8"/>
      <c r="I32" s="8"/>
      <c r="J32" s="8"/>
      <c r="K32" s="8">
        <v>-1000</v>
      </c>
      <c r="L32" s="8"/>
      <c r="M32" s="8"/>
      <c r="N32" s="8">
        <v>-1000</v>
      </c>
      <c r="O32" s="8">
        <v>-1000</v>
      </c>
      <c r="P32" s="8">
        <v>-5000</v>
      </c>
      <c r="Q32" s="8">
        <v>-10000</v>
      </c>
    </row>
    <row r="33" spans="1:17" ht="15.75" customHeight="1" outlineLevel="1" x14ac:dyDescent="0.3">
      <c r="A33" s="6" t="s">
        <v>96</v>
      </c>
      <c r="B33" s="8">
        <f t="shared" si="7"/>
        <v>-16000</v>
      </c>
      <c r="C33" s="8"/>
      <c r="D33" s="8"/>
      <c r="E33" s="8"/>
      <c r="F33" s="8"/>
      <c r="G33" s="8"/>
      <c r="H33" s="8"/>
      <c r="I33" s="8"/>
      <c r="J33" s="8">
        <v>-2000</v>
      </c>
      <c r="K33" s="8"/>
      <c r="L33" s="8"/>
      <c r="M33" s="8">
        <v>-2000</v>
      </c>
      <c r="N33" s="8">
        <v>-2000</v>
      </c>
      <c r="O33" s="8">
        <v>-2000</v>
      </c>
      <c r="P33" s="8">
        <v>-6000</v>
      </c>
      <c r="Q33" s="8">
        <v>-2000</v>
      </c>
    </row>
    <row r="34" spans="1:17" ht="15.75" customHeight="1" outlineLevel="1" x14ac:dyDescent="0.3">
      <c r="A34" s="6" t="s">
        <v>97</v>
      </c>
      <c r="B34" s="8">
        <f t="shared" si="7"/>
        <v>-8000</v>
      </c>
      <c r="C34" s="8"/>
      <c r="D34" s="8"/>
      <c r="E34" s="8"/>
      <c r="F34" s="8"/>
      <c r="G34" s="8"/>
      <c r="H34" s="8"/>
      <c r="I34" s="8"/>
      <c r="J34" s="8">
        <v>-2000</v>
      </c>
      <c r="K34" s="8"/>
      <c r="L34" s="8"/>
      <c r="M34" s="8">
        <v>-2000</v>
      </c>
      <c r="N34" s="8">
        <v>-500</v>
      </c>
      <c r="O34" s="8">
        <v>-500</v>
      </c>
      <c r="P34" s="8">
        <v>-1000</v>
      </c>
      <c r="Q34" s="8">
        <v>-2000</v>
      </c>
    </row>
    <row r="35" spans="1:17" ht="15.75" customHeight="1" outlineLevel="1" x14ac:dyDescent="0.3">
      <c r="A35" s="6" t="s">
        <v>98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>
        <v>-2000</v>
      </c>
      <c r="O35" s="8">
        <v>-3000</v>
      </c>
      <c r="P35" s="8">
        <v>-3000</v>
      </c>
      <c r="Q35" s="8">
        <v>-8000</v>
      </c>
    </row>
    <row r="36" spans="1:17" ht="15.75" customHeight="1" outlineLevel="1" x14ac:dyDescent="0.3">
      <c r="A36" s="15" t="s">
        <v>99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>
        <v>-12000</v>
      </c>
      <c r="Q36" s="8"/>
    </row>
    <row r="37" spans="1:17" ht="15.75" customHeight="1" outlineLevel="1" x14ac:dyDescent="0.3">
      <c r="A37" s="6" t="s">
        <v>100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>
        <v>-20000</v>
      </c>
    </row>
    <row r="38" spans="1:17" ht="15.75" customHeight="1" outlineLevel="1" x14ac:dyDescent="0.3">
      <c r="A38" s="6" t="s">
        <v>101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>
        <v>-9000</v>
      </c>
    </row>
    <row r="39" spans="1:17" ht="15.75" customHeight="1" outlineLevel="1" x14ac:dyDescent="0.3">
      <c r="A39" s="6" t="s">
        <v>102</v>
      </c>
      <c r="B39" s="8">
        <f t="shared" ref="B39:B41" si="8">SUM(C39:Q39)</f>
        <v>78000</v>
      </c>
      <c r="C39" s="8"/>
      <c r="D39" s="8"/>
      <c r="E39" s="8"/>
      <c r="F39" s="8"/>
      <c r="G39" s="8"/>
      <c r="H39" s="8"/>
      <c r="I39" s="8"/>
      <c r="J39" s="8">
        <v>1000</v>
      </c>
      <c r="K39" s="8">
        <v>1000</v>
      </c>
      <c r="L39" s="8">
        <v>1000</v>
      </c>
      <c r="M39" s="8">
        <v>2000</v>
      </c>
      <c r="N39" s="8">
        <v>5000</v>
      </c>
      <c r="O39" s="8">
        <v>5000</v>
      </c>
      <c r="P39" s="8">
        <v>18000</v>
      </c>
      <c r="Q39" s="8">
        <v>45000</v>
      </c>
    </row>
    <row r="40" spans="1:17" ht="15.75" customHeight="1" outlineLevel="1" x14ac:dyDescent="0.3">
      <c r="A40" s="6" t="s">
        <v>103</v>
      </c>
      <c r="B40" s="8">
        <f t="shared" si="8"/>
        <v>28000</v>
      </c>
      <c r="C40" s="8"/>
      <c r="D40" s="8"/>
      <c r="E40" s="8"/>
      <c r="F40" s="8"/>
      <c r="G40" s="8"/>
      <c r="H40" s="8"/>
      <c r="I40" s="8"/>
      <c r="J40" s="8">
        <v>5000</v>
      </c>
      <c r="K40" s="8">
        <v>500</v>
      </c>
      <c r="L40" s="8">
        <v>500</v>
      </c>
      <c r="M40" s="8">
        <v>1000</v>
      </c>
      <c r="N40" s="8">
        <v>3000</v>
      </c>
      <c r="O40" s="8">
        <v>3000</v>
      </c>
      <c r="P40" s="8">
        <v>6000</v>
      </c>
      <c r="Q40" s="8">
        <v>9000</v>
      </c>
    </row>
    <row r="41" spans="1:17" ht="15.75" customHeight="1" outlineLevel="1" x14ac:dyDescent="0.3">
      <c r="A41" s="17" t="s">
        <v>107</v>
      </c>
      <c r="B41" s="18">
        <f t="shared" si="8"/>
        <v>15500</v>
      </c>
      <c r="C41" s="18"/>
      <c r="D41" s="18"/>
      <c r="E41" s="18"/>
      <c r="F41" s="18"/>
      <c r="G41" s="18"/>
      <c r="H41" s="18"/>
      <c r="I41" s="18"/>
      <c r="J41" s="18"/>
      <c r="K41" s="18">
        <v>500</v>
      </c>
      <c r="L41" s="18">
        <v>500</v>
      </c>
      <c r="M41" s="18">
        <v>1000</v>
      </c>
      <c r="N41" s="18">
        <v>2000</v>
      </c>
      <c r="O41" s="18">
        <v>2000</v>
      </c>
      <c r="P41" s="18">
        <v>3500</v>
      </c>
      <c r="Q41" s="18">
        <v>6000</v>
      </c>
    </row>
    <row r="42" spans="1:17" ht="15.75" customHeight="1" x14ac:dyDescent="0.3"/>
    <row r="43" spans="1:17" ht="15.75" customHeight="1" x14ac:dyDescent="0.3"/>
    <row r="44" spans="1:17" ht="15.75" customHeight="1" x14ac:dyDescent="0.3"/>
    <row r="45" spans="1:17" ht="15.75" customHeight="1" x14ac:dyDescent="0.3"/>
    <row r="46" spans="1:17" ht="15.75" customHeight="1" x14ac:dyDescent="0.3"/>
    <row r="47" spans="1:17" ht="15.75" customHeight="1" x14ac:dyDescent="0.3"/>
    <row r="48" spans="1:1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CATs format</vt:lpstr>
      <vt:lpstr>DBC Budget</vt:lpstr>
      <vt:lpstr>'CATs format'!Print_Area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Ritchie, Jamie (BHGE)</dc:creator>
  <cp:lastModifiedBy>u321637</cp:lastModifiedBy>
  <cp:lastPrinted>2019-08-31T20:10:40Z</cp:lastPrinted>
  <dcterms:created xsi:type="dcterms:W3CDTF">2019-08-29T21:04:31Z</dcterms:created>
  <dcterms:modified xsi:type="dcterms:W3CDTF">2019-09-10T09:38:29Z</dcterms:modified>
</cp:coreProperties>
</file>